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26" windowWidth="12570" windowHeight="10125" activeTab="4"/>
  </bookViews>
  <sheets>
    <sheet name="Прил. 1" sheetId="1" r:id="rId1"/>
    <sheet name="Пр.2" sheetId="2" r:id="rId2"/>
    <sheet name="Пр.3 " sheetId="3" r:id="rId3"/>
    <sheet name="Пр.4" sheetId="4" r:id="rId4"/>
    <sheet name="Пр.5 " sheetId="5" r:id="rId5"/>
  </sheets>
  <definedNames>
    <definedName name="_xlnm.Print_Titles" localSheetId="1">'Пр.2'!$8:$8</definedName>
    <definedName name="_xlnm.Print_Titles" localSheetId="4">'Пр.5 '!$7:$7</definedName>
    <definedName name="_xlnm.Print_Area" localSheetId="2">'Пр.3 '!$A$1:$H$584</definedName>
    <definedName name="_xlnm.Print_Area" localSheetId="4">'Пр.5 '!$A$1:$H$339</definedName>
  </definedNames>
  <calcPr fullCalcOnLoad="1"/>
</workbook>
</file>

<file path=xl/sharedStrings.xml><?xml version="1.0" encoding="utf-8"?>
<sst xmlns="http://schemas.openxmlformats.org/spreadsheetml/2006/main" count="4551" uniqueCount="590">
  <si>
    <t>Иные выплаты персоналу государственных (муниципальных) органов, за исключением фонда оплаты труда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</si>
  <si>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</si>
  <si>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7134</t>
  </si>
  <si>
    <t>Прочая закупка товаров, работ и услуг для муниципальных нужд</t>
  </si>
  <si>
    <t>Муниципальная программа МО Иссадское сельское поселение "Инвентаризация и паспортизация муниципальных автомобильных дорог местного значения общего пользования МО Иссадское сельское поселение на 2012-2017 годы"</t>
  </si>
  <si>
    <t>Подпрограмма "Автомобильные дороги местного значения"</t>
  </si>
  <si>
    <t>Мероприятия по проведению паспортизации и инвентаризации автомобильных дорог в рамках подпрограммы "Автомобильные дороги местного значения"</t>
  </si>
  <si>
    <t>1011</t>
  </si>
  <si>
    <t>0004</t>
  </si>
  <si>
    <t>1016</t>
  </si>
  <si>
    <t>810</t>
  </si>
  <si>
    <t>Подпрограмма "Обеспечение доступа жителей МО Иссадское сельское поселение к культурным ценностям"</t>
  </si>
  <si>
    <t>Подпрограмма "Сохранение и развитие народной культуры и самодеятельного творчества"</t>
  </si>
  <si>
    <t>Субсидии бюджетным учреждениям  на иные цели</t>
  </si>
  <si>
    <t>Доплаты к пенсиям государственных служащих субъектов РФ и муниципальных служащих</t>
  </si>
  <si>
    <t>Муниципальная программа МО Иссадское сельское поселение "Обеспечение жильем молодых семей и иных категорий граждан, нуждающихся в улучшении жилищных условий, на территории МО Иссадское сельское поселение на 2014-2016 годы"</t>
  </si>
  <si>
    <t>18</t>
  </si>
  <si>
    <t>Подпрограмма "Обеспечение жильем молодых семей" федеральной целевой программы "Жилище"</t>
  </si>
  <si>
    <t>Мероприятия по софинансированию в рамках подпрограммы "Обеспечение жильем молодых семей" федеральной целевой программы "Жилище"</t>
  </si>
  <si>
    <t>4003</t>
  </si>
  <si>
    <t>Подпрограмма "Мероприятия в области физической культуры и спорта, туризма"</t>
  </si>
  <si>
    <t>Отклонение</t>
  </si>
  <si>
    <t>Муниципальная программа МО Иссадское сельское поселение "Противодействие коррупции в МО Иссадское сельское поселение на 2013-2015 годы"</t>
  </si>
  <si>
    <t>Муниципальная программа  МО Иссадское сельское поселение "Информатизация администрации МО Иссадское сельское поселение на 2014-2015 годы"</t>
  </si>
  <si>
    <t>Иные межбюджетные трансферты на осуществление полномочий по проведению мероприятий по гражданской обороне в рамках подпрограммы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 МО город Волхов" муниципальной программы МО город Волхов "Безопасность МО город Волхов"</t>
  </si>
  <si>
    <t>8027</t>
  </si>
  <si>
    <t>Иные межбюджетные трансферты на осуществление полномочий по изготовлению и поставке дорожных знаков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</si>
  <si>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8030</t>
  </si>
  <si>
    <t>Иные межбюджетные трансферты на осуществление полномочий по устройству светофорного поста на перекрестке пр. Державина и Мурманское шоссе (в том числе проектно-изыскательные работы) в рамках подпрограммы "Повышение безопасности дорожного движения в МО город Волхов" муниципальной программы МО город Волхов "Безопасность МО город Волхов" муниципальной программы МО город Волхов "Безопасность МО город Волхов"</t>
  </si>
  <si>
    <t>8031</t>
  </si>
  <si>
    <t>Муниципальная программа МО город Волхов "Устойчивое общественное развитие в МО город Волхов"</t>
  </si>
  <si>
    <t>Подпрограмма "Молодежь МО города Волхова"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</si>
  <si>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участию в молодежных форумах и молодежных массовых мероприятиях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</si>
  <si>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8032</t>
  </si>
  <si>
    <t>Иные межбюджетные трансферты на осуществление полномочий по поддержке деятельности молодежных организаций и объединений, молодежных инициатив и развитию волонтерского движения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</si>
  <si>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8033</t>
  </si>
  <si>
    <t>Иные межбюджетные трансферты на осуществление полномочий по содействию трудовой адаптации и занятости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</si>
  <si>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8034</t>
  </si>
  <si>
    <t>Иные межбюджетные трансферты на осуществление полномочий по поддержке молодых семей и пропаганде семейных ценностей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</si>
  <si>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8035</t>
  </si>
  <si>
    <t>Иные межбюджетные трансферты на осуществление полномочий по реализации комплекса мер по информационному, научно-методическому обеспечению молодежной политики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</si>
  <si>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8036</t>
  </si>
  <si>
    <t>Иные межбюджетные трансферты на осуществление полномочий по реализации комплекса мер по созданию условий и возможностей для успешной социализации и самореализации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</si>
  <si>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8037</t>
  </si>
  <si>
    <t>Подпрограмма "Патриотическое воспитание"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</si>
  <si>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сохранению исторической памяти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</si>
  <si>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8038</t>
  </si>
  <si>
    <t>Иные межбюджетные трансферты на осуществление полномочий по реализации комплекса мер по гражданско-патриотическому и духовно-нравственному воспитанию молодежи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</si>
  <si>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8039</t>
  </si>
  <si>
    <t>Подпрограмма "Профилактика асоциального поведения в молодежной среде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</si>
  <si>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реализации комплекса мер по профилактики правонарушений и  рискованного поведения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</si>
  <si>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8040</t>
  </si>
  <si>
    <t>Иные межбюджетные трансферты на осуществление полномочий по реализации комплекса мер по социализации молодежи, находящейся в трудной жизненной ситуации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</si>
  <si>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8041</t>
  </si>
  <si>
    <t>Иные межбюджетные трансферты на осуществление полномочий по формированию культуры межэтнических и межконфессиональных отношений в молодежной среде в рамках подпрограммы "Молодежь МО города Волхова" муниципальной программы МО город Волхов "Устойчивое общественное развитие в МО город Волхов"</t>
  </si>
  <si>
    <t>8042</t>
  </si>
  <si>
    <t>НАЦИОНАЛЬНАЯ ОБОРОНА</t>
  </si>
  <si>
    <t>Мобилизационная и вневойсковая подготовка</t>
  </si>
  <si>
    <t>Подпрограмма "Общество и власть" муниципальной программы МО город Волхов "Устойчивое общественное развитие в МО город Волхов"</t>
  </si>
  <si>
    <t>Мероприятия по обеспечению проведения выборов и референдумов в рамках не программных расходов бюджета МО Иссадское сельское поселение</t>
  </si>
  <si>
    <t>Иные межбюджетные трансферты на осуществление полномочий по  использованию резервных фондов местных администраций в рамках не программных расходов бюджета МО город Волхов</t>
  </si>
  <si>
    <t>Мероприятия в области первичных мер пожарной безопасности на территории МО Иссадское сельское поселение в рамках не программных расходов</t>
  </si>
  <si>
    <t>Иные межбюджетные трансферты на осуществление полномочий по  вопросам проведения мероприятий в области автомобильного транспорта в рамках не программных расходов бюджета МО город Волхов</t>
  </si>
  <si>
    <t>Мероприятия в области по строительству и содержанию автомобильных дорог и инженерных сооружений на них в границах городских округов и поселений в рамках благоустройства в рамках не программных расходов</t>
  </si>
  <si>
    <t>Иные межбюджетные трансферты на осуществление полномочий по вопросам оказания других видов социальной помощи в рамках не программных расходов бюджета МО город Волхов</t>
  </si>
  <si>
    <t>8043</t>
  </si>
  <si>
    <t>13</t>
  </si>
  <si>
    <t>1002</t>
  </si>
  <si>
    <t>Иные межбюджетные трансферты на осуществление полномочий по предоставлению субсидий телерадиокомпаниям и телерадиоорганизациям,  периодическим изданиям,  учрежденным органами  законодательной и исполнительной власти в рамках подпрограммы "Общество и власть " муниципальной программы МО город Волхов "Устойчивое общественное развитие в МО город Волхов"</t>
  </si>
  <si>
    <t>8044</t>
  </si>
  <si>
    <t>Подпрограмма "Поддержка социально ориентированных некоммерческих организаций МО город Волхов" муниципальной программы МО город Волхов "Устойчивое общественное развитие в МО город Волхов"</t>
  </si>
  <si>
    <t>Иные межбюджетные трансферты на осуществление полномочий по предоставлению субсидий  на оказание финансовой помощи общественным организациям ветеранов, инвалидов, осуществляющих свою деятельность на территории МО город Волхов  в рамках подпрограммы "Общество и власть " муниципальной программы МО город Волхов "Устойчивое общественное развитие в МО город Волхов"</t>
  </si>
  <si>
    <t>8045</t>
  </si>
  <si>
    <t>67</t>
  </si>
  <si>
    <t>0014</t>
  </si>
  <si>
    <t>Обеспечение деятельности центрального аппарата</t>
  </si>
  <si>
    <t>0015</t>
  </si>
  <si>
    <t>Уплата прочих налогов, сборов и иных платежей</t>
  </si>
  <si>
    <t>Иные межбюджетные трансферты на осуществление полномочий по финансово-бюджетному надзору</t>
  </si>
  <si>
    <t>8048</t>
  </si>
  <si>
    <t>68</t>
  </si>
  <si>
    <t>9</t>
  </si>
  <si>
    <t>8052</t>
  </si>
  <si>
    <t>8055</t>
  </si>
  <si>
    <t>8062</t>
  </si>
  <si>
    <t>8064</t>
  </si>
  <si>
    <t>ВСЕГО</t>
  </si>
  <si>
    <t>П</t>
  </si>
  <si>
    <t>Иные межбюджетные трансферты на осуществление полномочий по содействию  в доступе субъектов малого и среднего предпринимательства  к финансовым и материальным ресурсам (субсидии субъектам малого предпринимательства)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</si>
  <si>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КУЛЬТУРА,  КИНЕМАТОГРАФИЯ</t>
  </si>
  <si>
    <t>Обеспечение деятельности органов местного самоуправления МО Иссадское сельское поселение</t>
  </si>
  <si>
    <t>0002</t>
  </si>
  <si>
    <t>Муниципальная программа  "Развитие и поддержка малого и среднего предпринимательства в МО Иссадское сельское поселение на 2012-2014 годы"</t>
  </si>
  <si>
    <t>Подпрограмма "Создание общих условий для развития предпринимательской деятельности"</t>
  </si>
  <si>
    <t xml:space="preserve">Мероприятия  в рамках подпрограммы "Создание общих условий для развития предпринимательской деятельности" </t>
  </si>
  <si>
    <t>1013</t>
  </si>
  <si>
    <t>Подпрограмма "Противодействие коррупции в МО Иссадское сельское поселение на 2013-2015 годы"</t>
  </si>
  <si>
    <t>Мероприятия в рамках подпрограммы "Противодействие коррупции в МО Иссадское сельское поселение на 2013-2015 годы"</t>
  </si>
  <si>
    <t>Подпрограмма "Развитие в сфере информационно-коммуникационных технологий"</t>
  </si>
  <si>
    <t>Мероприятия по реализации информационно - коммуникационных технологий в рамках подпрограммы "Развитие в сфере информационно-коммуникационных технологий"</t>
  </si>
  <si>
    <t xml:space="preserve">Подпрограмма  "Развитие информационного обеспечения деятельности администрации МО Иссадское сельское поселение" </t>
  </si>
  <si>
    <t xml:space="preserve">Мероприятия по информационности населения  в рамках подпрограммы "Развитие информационного обеспечения деятельности администрации МО Иссадское сельское поселение"  </t>
  </si>
  <si>
    <t xml:space="preserve">Подпрограмма "Профессиональное развитие и подготовка кадров муниципальной службы" </t>
  </si>
  <si>
    <t>Наименование раздела, подраздела</t>
  </si>
  <si>
    <t>Раздел, Подраздел</t>
  </si>
  <si>
    <t>Сумма 
(тысяч рублей)</t>
  </si>
  <si>
    <t>1</t>
  </si>
  <si>
    <t>2</t>
  </si>
  <si>
    <t>3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</si>
  <si>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</si>
  <si>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</si>
  <si>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</si>
  <si>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</si>
  <si>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</si>
  <si>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</si>
  <si>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</si>
  <si>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</si>
  <si>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</si>
  <si>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</si>
  <si>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</si>
  <si>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</si>
  <si>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</si>
  <si>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</si>
  <si>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</si>
  <si>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</si>
  <si>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</si>
  <si>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</si>
  <si>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</si>
  <si>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</si>
  <si>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</si>
  <si>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</si>
  <si>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Транспорт</t>
  </si>
  <si>
    <t>08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</si>
  <si>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</si>
  <si>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</si>
  <si>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</si>
  <si>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</si>
  <si>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</si>
  <si>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</si>
  <si>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</si>
  <si>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02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</si>
  <si>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</si>
  <si>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</si>
  <si>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</si>
  <si>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</si>
  <si>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</si>
  <si>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</si>
  <si>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</si>
  <si>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</si>
  <si>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</si>
  <si>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</si>
  <si>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</si>
  <si>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СРЕДСТВА МАССОВОЙ ИНФОРМАЦИИ</t>
  </si>
  <si>
    <t>Телевидение и радиовещание</t>
  </si>
  <si>
    <t>Приложение 4</t>
  </si>
  <si>
    <t>Периодическая печать и издательства</t>
  </si>
  <si>
    <t xml:space="preserve">ВСЕГО РАСХОДОВ </t>
  </si>
  <si>
    <t>Наименование</t>
  </si>
  <si>
    <t>ЦСР</t>
  </si>
  <si>
    <t>ВР</t>
  </si>
  <si>
    <t xml:space="preserve">Рз, </t>
  </si>
  <si>
    <t>ПР</t>
  </si>
  <si>
    <t>Сумма
(тысяч рублей)</t>
  </si>
  <si>
    <t>4</t>
  </si>
  <si>
    <t>5</t>
  </si>
  <si>
    <t>0</t>
  </si>
  <si>
    <t>0000</t>
  </si>
  <si>
    <t>Иные межбюджетные трансферты</t>
  </si>
  <si>
    <t>540</t>
  </si>
  <si>
    <t>Иные межбюджетные трансферты на осуществление полномочий по предоставлению социальных выплат молодым семьям на приобретение (строительство) жилья  в рамках подпрограммы "Обеспечение жильем молодых семей" федеральной целевой программы "Жилище" на 2011-2015 годы в рамках подпрограммы "Жилье для молодежи МО город Волхов" муниципальной программы МО город Волхов "Обеспечение качественным жильем граждан на территории МО город Волхов на 2014-2016 годы"</t>
  </si>
  <si>
    <t>8007</t>
  </si>
  <si>
    <t xml:space="preserve">1 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</si>
  <si>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2014-2017 годы"</t>
  </si>
  <si>
    <t>19</t>
  </si>
  <si>
    <t>Подпрограмма "Совершенствование части территории населенных пунктов, капитальный ремонт и ремонт, обустройство насыпных дорог"</t>
  </si>
  <si>
    <t>Мероприятия по проведению ремонта насыпной дороги в деревне Иссад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</si>
  <si>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Мероприятия по замене теплотрассы в деревне Иссад на 2 участках в рамках подпрограммы "Модернизация систем теплоснабжения"</t>
  </si>
  <si>
    <t>Иные межбюджетные трансферты на осуществление полномочий по предоставлению муниципальным бюджетным учреждениям субсидий для организации и проведения мероприятий и спортивных соревнований в рамках подпрограммы "Развитие физической культуры и массового спорта в  МО город Волхов" муниципальной программы МО город Волхов "Развитие физической культуры и спорта в МО город Волхов на 2014 – 2018 годы"</t>
  </si>
  <si>
    <t>8019</t>
  </si>
  <si>
    <t>Подпрограмма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</si>
  <si>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Иные межбюджетные трансферты на осуществление полномочий по укреплению материально-технической базы учреждений спорта в рамках подпрограммы "Развитие объектов физической культуры и спорта в МО город Волхов" муниципальной программы МО город Волхов "Развитие физической культуры и спорта в МО город Волхов на 2014 – 2018 годы"</t>
  </si>
  <si>
    <t>8020</t>
  </si>
  <si>
    <t>Муниципальная программа МО город Волхов "Стимулирование экономической активности в МО город Волхов на 2014-2020 годы"</t>
  </si>
  <si>
    <t>Подпрограмма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</si>
  <si>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8021</t>
  </si>
  <si>
    <t>Иные межбюджетные трансферты на осуществление полномочий по информационной и консультационной поддержке субъектов малого и среднего предпринимательства, развитие инфраструктуры поддержки малого и среднего предпринимательства (выставки, конкурсы, ярмарки, семинары, конференции) в рамках подпрограммы "Развитие малого, среднего предпринимательства и потребительского рынка МО город Волхов" муниципальной программы МО город Волхов "Стимулирование экономической активности в МО город Волхов на 2014-2020 годы"</t>
  </si>
  <si>
    <t>8022</t>
  </si>
  <si>
    <t>Муниципальная программа МО город Волхов "Безопасность МО город Волхов"</t>
  </si>
  <si>
    <t>Подпрограмма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</si>
  <si>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Иные межбюджетные трансферты на осуществление полномочий по эксплуатации и развитию в МО город Волхов аппаратно-программного комплекса автоматизированной системы "Безопасный город"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</si>
  <si>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8025</t>
  </si>
  <si>
    <t>Мероприятия, направленные на стимулирование  участия граждан в охране общественного порядка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</si>
  <si>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1001</t>
  </si>
  <si>
    <t>Прочая закупка товаров, работ и услуг для обеспечения государственных (муниципальных) нужд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</si>
  <si>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"Обеспечение правопорядка и профилактика правонарушений в МО город Волхов"  муниципальной программы МО город Волхов "Безопасность МО город Волхов"</t>
  </si>
  <si>
    <t>7133</t>
  </si>
  <si>
    <t xml:space="preserve">МО Иссадское сельское поселение </t>
  </si>
  <si>
    <t>МО Иссадское сельское поселение</t>
  </si>
  <si>
    <t>На реализацию проектов местных инициатив граждан, получивших грантовую поддержку, в рамках подпрограммы "Совершенствование части территории населенных пунктов, капитальный ремонт и ремонт, обустройство насыпных дорог"</t>
  </si>
  <si>
    <t>7088</t>
  </si>
  <si>
    <t>Резервные средства</t>
  </si>
  <si>
    <t>Резервный фонд Администрации муниципального образования Иссадское сельское поселение в рамках непрограммных расходов бюджета</t>
  </si>
  <si>
    <t>Подпрограмма "Профилактика терроризма и экстремизма"</t>
  </si>
  <si>
    <t>Подпрограмма "Предупреждение чрезвычайных ситуаций развитие гражданской обороны, защита населения и территорий от ЧС"</t>
  </si>
  <si>
    <t>Подпрограмма "Обеспечение первичных мер пожарной безопасности на территории МО Иссадское сельское поселение"</t>
  </si>
  <si>
    <t>Иные закупки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</si>
  <si>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</si>
  <si>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Субсидии юридическим лицам (кроме некоммерческих организаций), индивидуальным предпринимателям, физическим лицам</t>
  </si>
  <si>
    <t>Социальные выплаты гражданам, кроме публичных нормативных социальных выплат</t>
  </si>
  <si>
    <t>Субсидии бюджетным учреждениям</t>
  </si>
  <si>
    <t xml:space="preserve"> МО Иссадское сельское поселение</t>
  </si>
  <si>
    <t>Сумма                            (тысяч рублей)</t>
  </si>
  <si>
    <t>Наименование показателя</t>
  </si>
  <si>
    <t>Код бюджетной классификации</t>
  </si>
  <si>
    <t>ВСЕГО  ДОХОДОВ</t>
  </si>
  <si>
    <t>БЕЗВОЗМЕЗДНЫЕ ПОСТУПЛЕНИЯ ОТ ДРУГИХ БЮДЖЕТОВ БЮДЖЕТНОЙ СИСТЕМЫ РОССИЙСКОЙ ФЕДЕРАЦИИ</t>
  </si>
  <si>
    <t>2 02 00000 00 0000 000</t>
  </si>
  <si>
    <t>БЕЗВОЗМЕЗДНЫЕ ПОСТУПЛЕНИЯ</t>
  </si>
  <si>
    <t>2 00 00000 00 0000 000</t>
  </si>
  <si>
    <t xml:space="preserve">Прочие неналоговые доходы </t>
  </si>
  <si>
    <t>1 17 05000 00 0000 180</t>
  </si>
  <si>
    <t>ПРОЧИЕ НЕНАЛОГОВЫЕ ДОХОДЫ</t>
  </si>
  <si>
    <t xml:space="preserve">1 17 00000 00 0000 000 </t>
  </si>
  <si>
    <t>ШТРАФЫ, САНКЦИИ, ВОЗМЕЩЕНИЕ УЩЕРБА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</si>
  <si>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</si>
  <si>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</si>
  <si>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1 14 00000 00 0000 000 </t>
  </si>
  <si>
    <t>1 14 02000 00 0000 120</t>
  </si>
  <si>
    <t>ДОХОДЫ ОТ РЕАЛИЗАЦИИ ИМУЩЕСТВА</t>
  </si>
  <si>
    <t xml:space="preserve"> 1 14 00000 00 0000 000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</si>
  <si>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</si>
  <si>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</si>
  <si>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</si>
  <si>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1 11 05035 10 0000 120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</si>
  <si>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</si>
  <si>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</si>
  <si>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</si>
  <si>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</si>
  <si>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</si>
  <si>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</si>
  <si>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</t>
  </si>
  <si>
    <t>1 08 00000 00 0000 000</t>
  </si>
  <si>
    <t xml:space="preserve">Земельный налог </t>
  </si>
  <si>
    <t>1 06 06000 00 0000 110</t>
  </si>
  <si>
    <t>Транспортный налог</t>
  </si>
  <si>
    <t>1 06 04000 02 0000 110</t>
  </si>
  <si>
    <t>Налог на имущество физических лиц</t>
  </si>
  <si>
    <t>1 06 01000 00 0000 110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</si>
  <si>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</si>
  <si>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</si>
  <si>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</si>
  <si>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</si>
  <si>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ТОВАРЫ (РАБОТЫ, УСЛУГИ), РЕАЛИЗУЕМЫЕ НА ТЕРРИТОРИИ РОССИЙСКОЙ ФЕДЕРАЦИИ</t>
  </si>
  <si>
    <t>1 03 00000 00 0000 000</t>
  </si>
  <si>
    <t>Налог на доходы физических лиц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</si>
  <si>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</si>
  <si>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</si>
  <si>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</si>
  <si>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</si>
  <si>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</si>
  <si>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</si>
  <si>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</si>
  <si>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Приложение № 1</t>
  </si>
  <si>
    <t>000 01 05 00 00 00 0000 000</t>
  </si>
  <si>
    <t>Изменение остатков средств на счетах по учету средств бюджета</t>
  </si>
  <si>
    <t>808 01 05 02 01 10 0000 510</t>
  </si>
  <si>
    <t>Увеличение прочих остатков денежных средств бюджетов поселений</t>
  </si>
  <si>
    <t>808 01 05 02 01 10 0000 610</t>
  </si>
  <si>
    <t>Уменьшение прочих остатков денежных средств бюджетов поселений</t>
  </si>
  <si>
    <t>Всего источников финансирования</t>
  </si>
  <si>
    <t>Мероприятия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 в рамках подпрограммы "Совершенствование части территории населенных пунктов, капитальный ремонт и ремонт, обустройство насыпных дорог"</t>
  </si>
  <si>
    <t xml:space="preserve">1 13 00000 00 0000 000 </t>
  </si>
  <si>
    <t>1 13 02000 10 0000 130</t>
  </si>
  <si>
    <t>Прочие доходы от компенсации затрат бюджетов поселений</t>
  </si>
  <si>
    <t>ДОХОДЫ ОТ ОКАЗАНИЯ ПЛАТНЫХ УСЛУГ (РАБОТ) И КОМПЕНСАЦИИ ЗАТРАТ ГОСУДАРСТВА</t>
  </si>
  <si>
    <t>1 05 00000 00 0000 000</t>
  </si>
  <si>
    <t>Единый сельскохозяйственный налог</t>
  </si>
  <si>
    <t>1 05 03010 01 0000 110</t>
  </si>
  <si>
    <t>Основное мероприятие "Реализация развития культурно-массовых мероприятий"</t>
  </si>
  <si>
    <t>Основное мероприятие "Развитие массового спорта на территории поселения"</t>
  </si>
  <si>
    <t>00 00000</t>
  </si>
  <si>
    <t>01 00000</t>
  </si>
  <si>
    <t>01 00170</t>
  </si>
  <si>
    <t>Муниципальная программа МО Иссадское сельское поселение "Устойчивое развитие территории сельских населенных пунктов муниципального образования Иссадское сельское поселение на 2016-2020 годы"</t>
  </si>
  <si>
    <t>Подпрограмма «Устойчивое общественное развитие части территорий административного центра МО Иссадское сельское поселение Волховского муниципального района  Ленинградской области на период 2016-2020 года»</t>
  </si>
  <si>
    <t>Подпрограмма "Благоустройство территории МО Иссадское сельское поселение Волховского муниципального района Ленинградской области на период 2016-2020 годы"</t>
  </si>
  <si>
    <t>Основное мероприятие "Благоустройство территории"</t>
  </si>
  <si>
    <t>Подпрограмма "Модернизация систем теплоснабжения на территории МО Иссадское сельское поселение"</t>
  </si>
  <si>
    <t>01 00150</t>
  </si>
  <si>
    <t>Муниципальная программа МО Иссадское сельское поселение "Обеспечение качественным жильем граждан,  нуждающихся в улучшении жилищных условий на 2015-2016 годы на территории МО Иссадское сельское поселение"</t>
  </si>
  <si>
    <t>Подпрограмма "Поддержка граждан, нуждающихся в улучшении жилищных условий, на основе принципов ипотечного кредитования в Ленинградской области"</t>
  </si>
  <si>
    <t>Основное мероприятие "Обеспечение молодых семей жильем"</t>
  </si>
  <si>
    <t>Основное мероприятие "Развитие предпринимательской деятельности в сельском поселении"</t>
  </si>
  <si>
    <t>Муниципальная программа  "Управление муниципальным имуществом и земельными ресурсами в МО Иссадское сельское поселение в 2016-2019 годах"</t>
  </si>
  <si>
    <t>Подпрограмма "Земельные отношения"</t>
  </si>
  <si>
    <t>Основное мероприятие "Мероприятия по землеустройству"</t>
  </si>
  <si>
    <t>Подпрограмма "Управление муниципальным имуществом"</t>
  </si>
  <si>
    <t>Основное мероприятие "Реализация прав на муниципальное имущество"</t>
  </si>
  <si>
    <t xml:space="preserve">Основное мероприятие "Сохранение и развитие дорог общего пользования" 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</si>
  <si>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2016 год"</t>
  </si>
  <si>
    <t>Основное мероприятие " Пожарная безопасность"</t>
  </si>
  <si>
    <t>Основное мероприятие "Профилактика противодействию терроризма"</t>
  </si>
  <si>
    <t>Основное мероприятие "Мероприятия по повышению безопасности населения"</t>
  </si>
  <si>
    <t>Основное мероприятие "Работа по противодействию коррупции"</t>
  </si>
  <si>
    <t xml:space="preserve">Мероприятия для повышения посещаемости культурно-массовых мероприятий, поддержка и содействие в работе действующих творческих коллективов </t>
  </si>
  <si>
    <t>01 10180</t>
  </si>
  <si>
    <t>Мероприятия по устройству пожарных водоемов, обновление и установка знаков ПВ, опашка минерализованных полос населенных пунктов</t>
  </si>
  <si>
    <t>Мероприятия по повышению уровня здорового образа жизни населения</t>
  </si>
  <si>
    <t xml:space="preserve">Мероприятия по благоустройству территории </t>
  </si>
  <si>
    <t>Мероприятия по уличному освещению  (коммунальные услуги)</t>
  </si>
  <si>
    <t>Мероприятия по проведению обустройства территории административного центра</t>
  </si>
  <si>
    <t>Мероприятия по ремонту и чистке колодцев, устройство освещения территорий детских площадок, благоустройство части территории сельских населенных пунктов</t>
  </si>
  <si>
    <t>Мероприятия по санитарной очистке территории, ремонту и содержанию уличного освещения, содержание кладбищ, прочие мероприятия по благоустройству территории</t>
  </si>
  <si>
    <t>01 10040</t>
  </si>
  <si>
    <t>01 10070</t>
  </si>
  <si>
    <t xml:space="preserve">Мероприятия в области предупреждение чрезвычайных ситуаций и стихийных бедствий </t>
  </si>
  <si>
    <t>01 10030</t>
  </si>
  <si>
    <t>Основное мероприятие "Развитие безопасности дорожного движения"</t>
  </si>
  <si>
    <t>01 10090</t>
  </si>
  <si>
    <t>01 10100</t>
  </si>
  <si>
    <t>01 10130</t>
  </si>
  <si>
    <t>01 10060</t>
  </si>
  <si>
    <t>01 10190</t>
  </si>
  <si>
    <t>000</t>
  </si>
  <si>
    <t>Мероприятия   для развития условий предпринимательской деятельности</t>
  </si>
  <si>
    <t xml:space="preserve">Мероприятия  по землепользованию и землеустройству </t>
  </si>
  <si>
    <t xml:space="preserve">Мероприятия  по оформлению прав собственности, получение технических паспортов на имущество </t>
  </si>
  <si>
    <t>Мероприятия по обеспечению жильем граждан для привлечения средств ипотечных жилищных кредитов для строительства (приобретения) жилых помещений</t>
  </si>
  <si>
    <t xml:space="preserve">Мероприятия по повышению квалификации кадров муниципальной службы </t>
  </si>
  <si>
    <t>01 03010</t>
  </si>
  <si>
    <t xml:space="preserve">Мероприятия в области других общегосударственных вопросов </t>
  </si>
  <si>
    <t xml:space="preserve">Мероприятия в области коммунального хозяйства </t>
  </si>
  <si>
    <t>01 06010</t>
  </si>
  <si>
    <t>01 03020</t>
  </si>
  <si>
    <t>01 40010</t>
  </si>
  <si>
    <t>01 10010</t>
  </si>
  <si>
    <t>01  10110</t>
  </si>
  <si>
    <t>01 10120</t>
  </si>
  <si>
    <t xml:space="preserve">Непрограммные расходы </t>
  </si>
  <si>
    <t>Непрограммные расходы</t>
  </si>
  <si>
    <t>Непрограммные расходы по обеспечение деятельности органов местного самоуправления МО Иссадское сельское поселение</t>
  </si>
  <si>
    <t>Непрограммные расходы бюджета МО Иссадское сельское поселение</t>
  </si>
  <si>
    <t>Непрограммные расходы бюджета МО город Волхов</t>
  </si>
  <si>
    <t xml:space="preserve">Непрограммные расходы бюджета МО Иссадское сельское поселение </t>
  </si>
  <si>
    <t>Непрограммные расходы органов местного самоуправления поселения</t>
  </si>
  <si>
    <t>Непрограммные расходы по благоустройству</t>
  </si>
  <si>
    <t>Мероприятия в области других общегосударственных вопросов</t>
  </si>
  <si>
    <t>Мероприятия для развития условий предпринимательской деятельности</t>
  </si>
  <si>
    <t>01 10000</t>
  </si>
  <si>
    <t>Предоставление субсидий по возмещению затрат разницы предельной стоимости оказания банных услуг для населения</t>
  </si>
  <si>
    <t xml:space="preserve">Непрограммные </t>
  </si>
  <si>
    <t>01 51180</t>
  </si>
  <si>
    <t>01 71340</t>
  </si>
  <si>
    <t xml:space="preserve">Осуществление первичного воинского учета на территориях, где отсутствуют военные комиссариаты </t>
  </si>
  <si>
    <t>Национальная оборона</t>
  </si>
  <si>
    <t>120</t>
  </si>
  <si>
    <t>Муниципальная программа МО Иссадское сельское поселение "Устойчивое развитие территории МО Иссадское сельское поселение на 2016-2020 годы"</t>
  </si>
  <si>
    <t>Муниципальная программа  "Развитие и поддержка малого и среднего предпринимательства в МО Иссадское сельское поселение на 2015-2020 годы"</t>
  </si>
  <si>
    <t>Исполнение функций органов местного самоуправления</t>
  </si>
  <si>
    <t>Обеспечение деятельности аппаратов органов местного самоуправления</t>
  </si>
  <si>
    <t>Обеспечение деятельности аппаратов органов местного самоуправления МО Иссадское сельское поселение</t>
  </si>
  <si>
    <t>01 70360</t>
  </si>
  <si>
    <t>Муниципальная программа МО Иссадское сельское поселение "Проведение ремонтных работ на объектах коммунальной и инженерной инфраструктуры   в МО Иссадское сельское поселение Волховского муниципального района  на  2017 год"</t>
  </si>
  <si>
    <t>Основное мероприятие "Проведение ремонтных работ на объектах теплоснабжения"</t>
  </si>
  <si>
    <t>Мероприятия по ремонту и замене участков теплосети</t>
  </si>
  <si>
    <t>Муниципальная программа МО Иссадское сельское поселение "Энергосбережение и повышение энергетической эффективности на территории муниципального образования Иссадское сельское поселение Волховского муниципального района на 2017 год"</t>
  </si>
  <si>
    <t>Основное мероприятие "Обеспечение безаварийной работы объектов коммунального комплекса"</t>
  </si>
  <si>
    <t>Мероприятия по установке приборов учета тепла и энергосберегающих ламп в спортзале МБУКиС «Иссадский СДК»</t>
  </si>
  <si>
    <t>Мероприятия по ремонту котлоагрегата и газовой горелки</t>
  </si>
  <si>
    <t>01 40040</t>
  </si>
  <si>
    <t>Подпрограмма «Устойчивое общественное развитие территорий  сельских населенных пунктов  МО  Иссадское сельское поселение Волховского муниципального района Ленинградской области на период 2016-2020 годы»</t>
  </si>
  <si>
    <t>Основное мероприятие "Улучшение жилищных условий молодежи"</t>
  </si>
  <si>
    <t>Основное мероприятие "Поддержка граждан, нуждающихся в улучшении жилищных условий"</t>
  </si>
  <si>
    <t xml:space="preserve">Мероприятия по оплате взносов на капитальный ремонт </t>
  </si>
  <si>
    <t>01 10600</t>
  </si>
  <si>
    <t>Уплата иных платежей</t>
  </si>
  <si>
    <t>01 10200</t>
  </si>
  <si>
    <t>Мероприятия в области обеспечения мер пожарной безопасности</t>
  </si>
  <si>
    <t>Муниципальная программа МО Иссадское сельское поселение "Повышение безопасности дорожного движения на территории МО Иссадское сельское поселение на 2016-2020годы"</t>
  </si>
  <si>
    <t xml:space="preserve"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 </t>
  </si>
  <si>
    <t>Муниципальная программа МО Иссадское сельское поселение "Развитие и совершенствование сети автомобильных дорог общего пользования в МО Иссадское сельское поселение на 2016-2020 годы"</t>
  </si>
  <si>
    <t>01 10500</t>
  </si>
  <si>
    <t>Социальная помощь</t>
  </si>
  <si>
    <t>Приложение №3</t>
  </si>
  <si>
    <t>Непрограммные расходы органов местного самоуправления</t>
  </si>
  <si>
    <t xml:space="preserve">Обеспечение деятельности органов местного самоуправления </t>
  </si>
  <si>
    <t>Непрограммные расходы бюджета органов местного самоуправления</t>
  </si>
  <si>
    <t>Подпрограмма "Благоустройство территорий МО  Иссадское сельское поселение Волховского муниципального района Ленинградской области на период 2016-2020 годы"</t>
  </si>
  <si>
    <t>Подпрограмма «Устойчивое общественное развитие частей  территории    административного центра д. Иссад  МО  Иссадское сельское поселение Волховского муниципального района Ленинградской области на период 2016-2020 годы»</t>
  </si>
  <si>
    <t>Предоставление муниципальным бюджетным учреждениям субсидий на выполнение муниципального задания</t>
  </si>
  <si>
    <t xml:space="preserve">04 </t>
  </si>
  <si>
    <t>01  S0740</t>
  </si>
  <si>
    <t>01 S0740</t>
  </si>
  <si>
    <t>01 S0750</t>
  </si>
  <si>
    <t>Основное мероприятие "Повышение квалификации муниципальных служащих"</t>
  </si>
  <si>
    <t xml:space="preserve"> Коммунальное хозяйство</t>
  </si>
  <si>
    <t xml:space="preserve">Иные межбюджетные трансферты </t>
  </si>
  <si>
    <t xml:space="preserve"> Пенсионное обеспечение</t>
  </si>
  <si>
    <t>01 60010</t>
  </si>
  <si>
    <t>01 74390</t>
  </si>
  <si>
    <t>Проведение мероприятий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</si>
  <si>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01 S0880</t>
  </si>
  <si>
    <t>01 70880</t>
  </si>
  <si>
    <t>01 70140</t>
  </si>
  <si>
    <t>Основное мероприятие "Развитие частей территории административного центра 
 д. Иссад"</t>
  </si>
  <si>
    <t>01 S0140</t>
  </si>
  <si>
    <t xml:space="preserve">Иные закупки товаров, работ и услуг для обеспечения государственных (муниципальных) </t>
  </si>
  <si>
    <t>Основное мероприятие "Развитие частей территорий административного центра д. Иссад"</t>
  </si>
  <si>
    <t>Основное мероприятие "Развитие частей территорий сельских населенных пунктов"</t>
  </si>
  <si>
    <t>01 10080</t>
  </si>
  <si>
    <t>Капитальный ремонт и ремонт автомобильных дорог общего пользования местного значения</t>
  </si>
  <si>
    <t>Иные межбюджетные трансферты на осуществление полномочий в части внешнего муниципального финансового контроля Контрольно-счетным органом Волховского муниципального района</t>
  </si>
  <si>
    <t>Иные межбюджетные трансферты на осуществление полномочий по исполнению и финансовому контролю за исполнением бюджетов сельских поселений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</si>
  <si>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</si>
  <si>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Мероприятия по содержанию, ремонту автомобильных дорог общего пользования местного значения, в том числе объектов улично-дорожной сети и сооружений на них, совершенствованию системы управления дорожным движением</t>
  </si>
  <si>
    <t>Реализация мероприятий, направленных на безаварийную работу объектов теплоснабжения городских и сельских поселений Волховского муниципального района</t>
  </si>
  <si>
    <t>Предоставление социальных выплат и дополнительных социальных выплат молодым гражданам (молодым семьям) на жилье</t>
  </si>
  <si>
    <t>Поддержка граждан, нуждающихся в улучшении жилищных условий, путем предоставления социальных выплат и компенсаций расходов, связанных с уплатой процентов по ипотечным жилищным кредитам</t>
  </si>
  <si>
    <t>Проведение мероприятий на реализацию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</si>
  <si>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На обеспечение выплат стимулирующего характера работникам муниципальных учреждений культуры Ленинградской области</t>
  </si>
  <si>
    <t>01 70740</t>
  </si>
  <si>
    <t>01 70750</t>
  </si>
  <si>
    <t>Предоставление бюджетных инвестиций в объекты капитального строительства собственности городских и сельских поселений Волховского муниципального района</t>
  </si>
  <si>
    <t>01 72030</t>
  </si>
  <si>
    <t>На подготовку и проведение мероприятий посвященных дню образования Ленинградской области</t>
  </si>
  <si>
    <t>01 10300</t>
  </si>
  <si>
    <t>Сохранение протяженности автомобильных дорог общего пользования МО Иссадское сельское поселение за счет текущего ремонта</t>
  </si>
  <si>
    <t>Реализация мероприятий по обеспечению устойчивого функционирования объектов теплоснабжения на территории Ленинградской области</t>
  </si>
  <si>
    <t>Муниципальная программа  МО Иссадское сельское поселение «Улучшение условий и охраны труда в администрации  Иссадское сельское   поселение  Волховского муниципального района Ленинградской области на 2017-2019 годы»</t>
  </si>
  <si>
    <t>01 10250</t>
  </si>
  <si>
    <t xml:space="preserve">Основное мероприятие "Развитие системы обучения  охране труда в Иссадском  сельском поселении" </t>
  </si>
  <si>
    <t xml:space="preserve">                                                           МО Иссадское сельское поселение </t>
  </si>
  <si>
    <t xml:space="preserve">                                                                                          Приложение 2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</si>
  <si>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</si>
  <si>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</si>
  <si>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</si>
  <si>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1 14 01000 00  0000 000</t>
  </si>
  <si>
    <t>Доходы от продажи квартир</t>
  </si>
  <si>
    <t>1 13 0000 00 0000 000</t>
  </si>
  <si>
    <t>Доходы от компенсации затрат государства</t>
  </si>
  <si>
    <t>1 13 02000 00 0000 130</t>
  </si>
  <si>
    <t>к решению Совета депутатов</t>
  </si>
  <si>
    <t xml:space="preserve">                                                                    к решению Совета депутатов</t>
  </si>
  <si>
    <t xml:space="preserve">к решению Совета депутатов 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</si>
  <si>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</si>
  <si>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1 16 90050 00 0000 140</t>
  </si>
  <si>
    <t>1 16 00000 00 0000 000</t>
  </si>
  <si>
    <t>01 10020</t>
  </si>
  <si>
    <t>Мероприятия по энергосбережению в жилищной сфере</t>
  </si>
  <si>
    <t>Мероприятия по содержанию многоквартирных жилых домов</t>
  </si>
  <si>
    <t xml:space="preserve">Основное мероприятие "Обеспечение необходимых условий для повышения пожарной безопасности" </t>
  </si>
  <si>
    <t>01 S0360</t>
  </si>
  <si>
    <t>01 60300</t>
  </si>
  <si>
    <t xml:space="preserve">       </t>
  </si>
  <si>
    <t>сумма  (тысяч руб.)</t>
  </si>
  <si>
    <t>Муниципальная программа «Формирование городской среды на территории муниципального образования Иссадское сельское поселение Волховского муниципального района Ленинградской области на 2018-2022 годы в рамках реализации приоритетного проекта «Формирование комфортной городской среды»»</t>
  </si>
  <si>
    <t>Подпрограмма "Благоустройство дворовых территорий МО Иссадское сельское поселение"</t>
  </si>
  <si>
    <t>Основное мероприятие "Благоустройство дворовых территорий многоквартирных жилых домов"</t>
  </si>
  <si>
    <t>Подпрограмма "Благоустройство общественных пространств МО Иссадское сельское поселение"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</si>
  <si>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РФ</t>
  </si>
  <si>
    <t>Основное мероприятие "Проведение работ по благоустройству общественных территорий"</t>
  </si>
  <si>
    <t>02 00000</t>
  </si>
  <si>
    <t>Резервный фонд исполнительно-распорядительного органа МО Иссадское сельское поселение</t>
  </si>
  <si>
    <t xml:space="preserve">Мероприятия  по созданию условий для повышения безопасности населения от угроз природного и техногенного характера </t>
  </si>
  <si>
    <t>Мероприятия  по созданию условий для повышения безопасности населения от угроз природного и техногенного характера</t>
  </si>
  <si>
    <t>01 10450</t>
  </si>
  <si>
    <t>Мероприятия по подготовке и проведению выборов</t>
  </si>
  <si>
    <t>Специальные расходы</t>
  </si>
  <si>
    <t>Основное мероприятие "Безаварийная работа в сфере энергосбережения и повышения энергетической эффективности объектов жилищно-коммунального комплекса"</t>
  </si>
  <si>
    <t>Мероприятия по обеспечению безаварийной работы объектов жилищно-коммунального комплекса</t>
  </si>
  <si>
    <t>Подпрограмма «Поддержка граждан, нуждающихся в улучшении жилищных условий на основании принципов ипотечного кредитования на территории муниципального образования Иссадское сельское поселение на 2019 год»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</si>
  <si>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2019 годы»</t>
  </si>
  <si>
    <t>Муниципальная программа
«Обеспечение качественным жильем граждан на территории муниципального образования Иссадское сельское поселение Волховского муниципального района Ленинградской области на 2019 год»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</si>
  <si>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2019год»</t>
  </si>
  <si>
    <t>Муниципальная программа МО Иссадское сельское поселение "Развитие физической культуры и массового спорта на территории МО Иссадское сельское поселение на 2019-2021 годы"</t>
  </si>
  <si>
    <t>Муниципальная программа МО Иссадское сельское поселение "Развитие в сфере культуры на территории МО Иссадское сельское поселение на 2019-2021 годы"</t>
  </si>
  <si>
    <t>Муниципальная программа МО Иссадское сельское поселение "Обеспечение безопасности жизнедеятельности населения, проживающего на территории МО Иссадское сельское поселение на 2019 год"</t>
  </si>
  <si>
    <t>Муниципальная программа  МО Иссадское сельское поселение "Развитие муниципальной службы в администрации МО Иссадское сельское поселение на 2019-2021 годы"</t>
  </si>
  <si>
    <t>Проведение мероприятий на реализацию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</si>
  <si>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01 S4660</t>
  </si>
  <si>
    <t>Подпрограмма «Обеспечение жильем молодых семей  и иных категорий граждан, нуждающихся в улучшении жилищных условий, на территории МО Иссадское сельское поселение на 2019 год»</t>
  </si>
  <si>
    <t>Муниципальная программа «Обеспечение устойчивого функционирования и развития коммунальной инфраструктуры и повышения энергетической эффективности на территории муниципального образования Иссадское сельское поселение Волховского муниципального района на 2019 год»</t>
  </si>
  <si>
    <t>Подпрограмма «Энергетика муниципального образования Иссадское сельское поселение в 2019 году»</t>
  </si>
  <si>
    <t xml:space="preserve">Муниципальная программа «Обеспечение устойчивого функционирования и развития коммунальной инфраструктуры и повышения энергетической эффективности на территории муниципального образования Иссадское сельское поселение Волховского муниципального района на 2019 год»
</t>
  </si>
  <si>
    <t>Обеспечение деятельности главы администрации МО Иссадское сельское поселение</t>
  </si>
  <si>
    <t xml:space="preserve">Исполнение функций  органов местного самоуправления </t>
  </si>
  <si>
    <t>01 10530</t>
  </si>
  <si>
    <t>Подпрограмма "Профилактика терроризма и экстремизма в муниципальном образовании Иссадское сельское поселение "</t>
  </si>
  <si>
    <t>Подпрограмма "Предупреждение чрезвычайных ситуаций, развитие гражданской обороны, защита населения и территорий  от ЧС природного и техногенного характера на территории МО Иссадское сельское поселение  "</t>
  </si>
  <si>
    <t>Основное мероприятие "Обеспечение деятельности бюджетных учреждений для выполнения муниципального задания"</t>
  </si>
  <si>
    <t>2 02 10000 00 0000 150</t>
  </si>
  <si>
    <t>2 02 20000 00 0000 150</t>
  </si>
  <si>
    <t>2 02 40000 00 0000 150</t>
  </si>
  <si>
    <t xml:space="preserve">2 02 30000 00 0000 150 </t>
  </si>
  <si>
    <t>Мероприятия по организации обучения в области охраны труда</t>
  </si>
  <si>
    <t xml:space="preserve">Основное мероприятие "Создание здоровых и безопасных условий охраны труда работников" </t>
  </si>
  <si>
    <t>02 10260</t>
  </si>
  <si>
    <t>F2 55550</t>
  </si>
  <si>
    <t>Мероприятия по проведению медицинских осмотров</t>
  </si>
  <si>
    <t>F2 00000</t>
  </si>
  <si>
    <t>01 S4270</t>
  </si>
  <si>
    <t>02 60340</t>
  </si>
  <si>
    <t>01 S0160</t>
  </si>
  <si>
    <t>Мероприятия по приобретению автономных источников электроснабжения(дизель-генераторов) для резервного энергосбережения объектов жизнеобеспечения населенных пунктов Ленинградской области</t>
  </si>
  <si>
    <t>На реализацию мероприятий по обеспечению устойчивого функционирования объектов теплоснабжения на территории Ленинградской области</t>
  </si>
  <si>
    <t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</t>
  </si>
  <si>
    <t xml:space="preserve"> Подпрограмма "Энергосбережение и повышение энергетической эффективности на территории муниципального образования Иссадское сельское поселение в 2019 году"</t>
  </si>
  <si>
    <t xml:space="preserve">02 60340 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</si>
  <si>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</si>
  <si>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 xml:space="preserve">Основное мероприятие "Реализация мероприятий в сфере энергосбережения и повышения энергетической эффективности с целью экономии энергетических ресурсов"
</t>
  </si>
  <si>
    <t>01 10220</t>
  </si>
  <si>
    <t>02 F0340</t>
  </si>
  <si>
    <t>01 60660</t>
  </si>
  <si>
    <t xml:space="preserve">01 60340 </t>
  </si>
  <si>
    <t>01 60340</t>
  </si>
  <si>
    <t>01 F0340</t>
  </si>
  <si>
    <t>01 10550</t>
  </si>
  <si>
    <t>Мероприятия по текущему ремонту уличного освещения</t>
  </si>
  <si>
    <t xml:space="preserve">Расходы за счет резервного фонда администрации Волховского муниципального района На расчистку дорог в целях ликвидации последствий снегопадов </t>
  </si>
  <si>
    <t xml:space="preserve"> 01 F0340</t>
  </si>
  <si>
    <t xml:space="preserve"> 01 60340</t>
  </si>
  <si>
    <t xml:space="preserve">01 00150 </t>
  </si>
  <si>
    <t>На поддержку мер по обеспечению сбалансированности бюджетов</t>
  </si>
  <si>
    <t>Муниципальная программа МО Иссадское сельское поселение "Информационное обеспечение деятельности администрации МО Иссадское сельское поселение на 2014-2015 годы"</t>
  </si>
  <si>
    <t>Мероприятия по информационно-пропагандистскому противодействию терроризма и экстремизма (изготовление стендов, памяток по антитеррористической тематике)</t>
  </si>
  <si>
    <t xml:space="preserve">Муниципальная программа
 « Улучшение условий и охраны труда в администрации  Иссадское сельское   поселение  Волховского муниципального района Ленинградской области на 2017-2019 годы»
</t>
  </si>
  <si>
    <t>На обеспечение выплат стимулирующего характера работникам муниципальных учреждений Культуры в рамках подпрограммы "Сохранение и развитие народной культуры и самодеятельного творчества"</t>
  </si>
  <si>
    <t>Осуществление первичного воинского учета на территориях, где отсутствуют военные комиссариаты</t>
  </si>
  <si>
    <t>01 60110</t>
  </si>
  <si>
    <t>На подготовку и выполнение тушения лесных и торфяных пожаров</t>
  </si>
  <si>
    <t>01 S4770</t>
  </si>
  <si>
    <t>01 72020</t>
  </si>
  <si>
    <t>Субсидии бюджетным учреждениям на иные цели</t>
  </si>
  <si>
    <t>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</si>
  <si>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Культура</t>
  </si>
  <si>
    <t xml:space="preserve"> Обеспечение проведения выборов и референдумов</t>
  </si>
  <si>
    <t>2 07 05020 00 0000 150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</si>
  <si>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</si>
  <si>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2 07 00000 00 0000 150</t>
  </si>
  <si>
    <t>ПРОЧИЕ БЕЗВОЗМЕЗДНЫЕ ПОСТУПЛЕНИЯ</t>
  </si>
  <si>
    <t xml:space="preserve">На благоустройство общественных зон и дворовых территорий многоквартирных домов </t>
  </si>
  <si>
    <t>01 F0380</t>
  </si>
  <si>
    <t>01 60380</t>
  </si>
  <si>
    <t>01 70070</t>
  </si>
  <si>
    <t xml:space="preserve">Проведение мероприятий за счет средств гранта за достижение наилучших значений показателей эффективности деятельности органов местного самоуправления </t>
  </si>
  <si>
    <t>Исполнение судебных актов</t>
  </si>
  <si>
    <t>Иные межбюджетные трансферты на осуществление полномочий по осуществлению взаимодействия с местными средствами массовой информации, выступления в печатных и электронных средствах массовой информации с целью  размещения информации о социально-экономическом развитии города, деятельности администрации МО г. Волхов в рамках подпрограммы "Общество и власть" муниципальной программы МО город Волхов "Устойчивое общественное развитие в МО город Волхов"</t>
  </si>
  <si>
    <t>Проведение мероприятий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</si>
  <si>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01 74770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</si>
  <si>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</si>
  <si>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1 14 02000 00 0000 410</t>
  </si>
  <si>
    <t>1 14 06000 00 0000 430</t>
  </si>
  <si>
    <t>Публичные нормативные выплаты гражданам несоциального характера</t>
  </si>
  <si>
    <t>Иные выплаты персоналу учреждений, за исключением фонда оплаты труда</t>
  </si>
  <si>
    <t>02 10590</t>
  </si>
  <si>
    <t>Основное мероприятие "Содержание муниципального имущества "</t>
  </si>
  <si>
    <t>Мероприятия по содержанию муниципального имущества</t>
  </si>
  <si>
    <t>01 60390</t>
  </si>
  <si>
    <t xml:space="preserve">На проведение ремонтных работ учреждений культуры поселений Волховского муниципального района </t>
  </si>
  <si>
    <t>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</t>
  </si>
  <si>
    <t>Проведение мероприятий по подготовке проектов благоустройства общественных территорий</t>
  </si>
  <si>
    <t>02 10320</t>
  </si>
  <si>
    <t>01 S4730</t>
  </si>
  <si>
    <t>Бюджетные инвестиции</t>
  </si>
  <si>
    <t>На капительное строительство (реконструкцию) объектов теплоэнергетики, включая проектно изыскательные работы</t>
  </si>
  <si>
    <t>01 76020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</si>
  <si>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</si>
  <si>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</si>
  <si>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Иные межбюджетные трансферты за 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</si>
  <si>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01 55502</t>
  </si>
  <si>
    <t xml:space="preserve">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 </t>
  </si>
  <si>
    <t>0176020</t>
  </si>
  <si>
    <t>1 16 51 040 02 0000 140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</si>
  <si>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</si>
  <si>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2 19 60 010 10 0000 150</t>
  </si>
  <si>
    <t>2 19 00 000 00 0000 150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</si>
  <si>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</si>
  <si>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ОСТАТКОВ СУБСИДИЙ, СУБВЕНЦИЙ И ИНЫХ МЕЖБЮДЖЕТНЫХ ТРАНСФЕРТОВ, ИМЕЮЩИХ ЦЕЛЕВОЕ НАЗНАЧЕНИЕ, ПРОШЛЫХ ЛЕТ</t>
  </si>
  <si>
    <t>1 17 01 050 10 0000 180</t>
  </si>
  <si>
    <t>Невыясненные поступления, зачисляемые в бюджеты сельских поселений</t>
  </si>
  <si>
    <t>Невыясненные поступления</t>
  </si>
  <si>
    <t>1 17 00 000 00 0000 180</t>
  </si>
  <si>
    <t>Исполнение                                                                                                                                                                                 бюджета муниципального образования Иссадское сельское поселение                                                                                   по источники финансирования дефицита бюджета
 за 2019 год</t>
  </si>
  <si>
    <t xml:space="preserve">
Исполнение бюджета
 муниципального образования Иссадское сельское поселение Волховского муниципального района по доходам
 за 2019 год</t>
  </si>
  <si>
    <t>Расходы бюджета муниципального образования Иссадское сельское поселение по ведомственной структуре  за 2019 год</t>
  </si>
  <si>
    <t>Исполнение бюджета муниципального образования Иссадское сельское поселение                                     по расходам за 2019 год                                                                                                                                                                                               (по разделам и подразделам, целевым статьям (муниципальным программам и непрограммным направлениям деятельности), группам и подгруппам  видов расходов классификации расходов)</t>
  </si>
  <si>
    <t>Расходы
бюджета муниципального образования Иссадское сельское поселение по целевым статьям (муниципальным программам и непрограммным направлениям деятельности), группам и подгруппам видов расходов, разделам и подразделам классификации расходов за 2019 год</t>
  </si>
  <si>
    <t>Приложение 5</t>
  </si>
  <si>
    <t>№32 от 25.06.2020 года</t>
  </si>
  <si>
    <t xml:space="preserve">                                                                                №32 от 25.06.2020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</si>
</sst>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0.0"/>
  </numFmts>
  <fonts count="68">
    <font>
      <sz val="10"/>
      <name val="Arial Cyr"/>
      <family val="0"/>
    </font>
    <font>
      <sz val="11"/>
      <color indexed="63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0"/>
      <name val="Arial"/>
      <family val="2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Arial"/>
      <family val="2"/>
    </font>
    <font>
      <sz val="12"/>
      <color indexed="63"/>
      <name val="Calibri"/>
      <family val="2"/>
    </font>
    <font>
      <sz val="12"/>
      <color indexed="63"/>
      <name val="Times New Roman"/>
      <family val="1"/>
    </font>
    <font>
      <sz val="12"/>
      <color indexed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6" fillId="0" borderId="0" xfId="63" applyFont="1" applyAlignment="1">
      <alignment vertical="center"/>
      <protection/>
    </xf>
    <xf numFmtId="49" fontId="6" fillId="0" borderId="0" xfId="63" applyNumberFormat="1" applyFont="1" applyAlignment="1">
      <alignment vertical="center"/>
      <protection/>
    </xf>
    <xf numFmtId="0" fontId="8" fillId="0" borderId="0" xfId="63">
      <alignment/>
      <protection/>
    </xf>
    <xf numFmtId="0" fontId="9" fillId="0" borderId="0" xfId="63" applyFont="1">
      <alignment/>
      <protection/>
    </xf>
    <xf numFmtId="49" fontId="9" fillId="0" borderId="0" xfId="63" applyNumberFormat="1" applyFont="1" applyAlignment="1">
      <alignment/>
      <protection/>
    </xf>
    <xf numFmtId="49" fontId="8" fillId="0" borderId="0" xfId="63" applyNumberFormat="1" applyAlignment="1">
      <alignment/>
      <protection/>
    </xf>
    <xf numFmtId="49" fontId="6" fillId="0" borderId="0" xfId="63" applyNumberFormat="1" applyFont="1" applyAlignment="1">
      <alignment horizontal="right" vertical="center"/>
      <protection/>
    </xf>
    <xf numFmtId="49" fontId="6" fillId="0" borderId="0" xfId="63" applyNumberFormat="1" applyFont="1" applyAlignment="1">
      <alignment horizontal="left" vertical="center"/>
      <protection/>
    </xf>
    <xf numFmtId="0" fontId="6" fillId="0" borderId="0" xfId="63" applyFont="1" applyFill="1" applyAlignment="1">
      <alignment vertical="center"/>
      <protection/>
    </xf>
    <xf numFmtId="49" fontId="6" fillId="0" borderId="0" xfId="63" applyNumberFormat="1" applyFont="1" applyFill="1" applyAlignment="1">
      <alignment horizontal="right" vertical="center"/>
      <protection/>
    </xf>
    <xf numFmtId="172" fontId="6" fillId="0" borderId="0" xfId="63" applyNumberFormat="1" applyFont="1" applyAlignment="1">
      <alignment horizontal="center" vertical="center"/>
      <protection/>
    </xf>
    <xf numFmtId="0" fontId="4" fillId="0" borderId="0" xfId="63" applyFont="1" applyFill="1" applyBorder="1" applyAlignment="1">
      <alignment horizontal="right" vertical="center"/>
      <protection/>
    </xf>
    <xf numFmtId="49" fontId="6" fillId="0" borderId="0" xfId="63" applyNumberFormat="1" applyFont="1" applyBorder="1" applyAlignment="1">
      <alignment vertical="center"/>
      <protection/>
    </xf>
    <xf numFmtId="0" fontId="6" fillId="0" borderId="0" xfId="63" applyFont="1" applyAlignment="1">
      <alignment horizontal="right" vertical="center"/>
      <protection/>
    </xf>
    <xf numFmtId="0" fontId="4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Fill="1" applyAlignment="1">
      <alignment/>
    </xf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13" fillId="0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0" xfId="63" applyNumberFormat="1" applyFont="1" applyFill="1" applyAlignment="1">
      <alignment vertical="center"/>
      <protection/>
    </xf>
    <xf numFmtId="172" fontId="4" fillId="0" borderId="0" xfId="0" applyNumberFormat="1" applyFont="1" applyAlignment="1">
      <alignment horizontal="center" vertical="center"/>
    </xf>
    <xf numFmtId="178" fontId="6" fillId="0" borderId="0" xfId="63" applyNumberFormat="1" applyFont="1" applyFill="1" applyAlignment="1">
      <alignment horizontal="right" vertical="center"/>
      <protection/>
    </xf>
    <xf numFmtId="0" fontId="5" fillId="16" borderId="10" xfId="0" applyFont="1" applyFill="1" applyBorder="1" applyAlignment="1">
      <alignment horizontal="left" vertical="center" wrapText="1"/>
    </xf>
    <xf numFmtId="49" fontId="5" fillId="16" borderId="10" xfId="0" applyNumberFormat="1" applyFont="1" applyFill="1" applyBorder="1" applyAlignment="1">
      <alignment horizontal="center" vertical="center"/>
    </xf>
    <xf numFmtId="172" fontId="5" fillId="16" borderId="10" xfId="0" applyNumberFormat="1" applyFont="1" applyFill="1" applyBorder="1" applyAlignment="1">
      <alignment horizontal="center" vertical="center" wrapText="1"/>
    </xf>
    <xf numFmtId="0" fontId="6" fillId="0" borderId="0" xfId="63" applyFont="1" applyFill="1" applyAlignment="1">
      <alignment vertical="center" wrapText="1"/>
      <protection/>
    </xf>
    <xf numFmtId="0" fontId="11" fillId="0" borderId="12" xfId="0" applyFont="1" applyBorder="1" applyAlignment="1">
      <alignment horizontal="center" vertical="center" wrapText="1"/>
    </xf>
    <xf numFmtId="0" fontId="11" fillId="16" borderId="10" xfId="0" applyFont="1" applyFill="1" applyBorder="1" applyAlignment="1">
      <alignment horizontal="center" vertical="center"/>
    </xf>
    <xf numFmtId="0" fontId="11" fillId="16" borderId="10" xfId="0" applyFont="1" applyFill="1" applyBorder="1" applyAlignment="1">
      <alignment horizontal="left" vertical="center" wrapText="1"/>
    </xf>
    <xf numFmtId="172" fontId="11" fillId="16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172" fontId="6" fillId="33" borderId="10" xfId="0" applyNumberFormat="1" applyFont="1" applyFill="1" applyBorder="1" applyAlignment="1">
      <alignment horizontal="righ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9" fontId="11" fillId="0" borderId="10" xfId="63" applyNumberFormat="1" applyFont="1" applyFill="1" applyBorder="1" applyAlignment="1">
      <alignment horizontal="center" vertical="center" wrapText="1"/>
      <protection/>
    </xf>
    <xf numFmtId="49" fontId="11" fillId="0" borderId="13" xfId="63" applyNumberFormat="1" applyFont="1" applyFill="1" applyBorder="1" applyAlignment="1">
      <alignment horizontal="right" vertical="center" wrapText="1"/>
      <protection/>
    </xf>
    <xf numFmtId="49" fontId="11" fillId="0" borderId="14" xfId="63" applyNumberFormat="1" applyFont="1" applyFill="1" applyBorder="1" applyAlignment="1">
      <alignment vertical="center" wrapText="1"/>
      <protection/>
    </xf>
    <xf numFmtId="0" fontId="11" fillId="0" borderId="10" xfId="63" applyFont="1" applyFill="1" applyBorder="1" applyAlignment="1">
      <alignment horizontal="center" vertical="center" wrapText="1"/>
      <protection/>
    </xf>
    <xf numFmtId="49" fontId="11" fillId="10" borderId="10" xfId="63" applyNumberFormat="1" applyFont="1" applyFill="1" applyBorder="1" applyAlignment="1">
      <alignment horizontal="left" vertical="center" wrapText="1"/>
      <protection/>
    </xf>
    <xf numFmtId="49" fontId="11" fillId="10" borderId="13" xfId="63" applyNumberFormat="1" applyFont="1" applyFill="1" applyBorder="1" applyAlignment="1">
      <alignment horizontal="right" vertical="center" wrapText="1"/>
      <protection/>
    </xf>
    <xf numFmtId="49" fontId="11" fillId="0" borderId="10" xfId="63" applyNumberFormat="1" applyFont="1" applyFill="1" applyBorder="1" applyAlignment="1">
      <alignment horizontal="left" vertical="center" wrapText="1"/>
      <protection/>
    </xf>
    <xf numFmtId="49" fontId="11" fillId="0" borderId="14" xfId="63" applyNumberFormat="1" applyFont="1" applyFill="1" applyBorder="1" applyAlignment="1">
      <alignment horizontal="left" vertical="center"/>
      <protection/>
    </xf>
    <xf numFmtId="49" fontId="11" fillId="0" borderId="13" xfId="63" applyNumberFormat="1" applyFont="1" applyFill="1" applyBorder="1" applyAlignment="1">
      <alignment horizontal="right" vertical="center"/>
      <protection/>
    </xf>
    <xf numFmtId="49" fontId="11" fillId="0" borderId="15" xfId="63" applyNumberFormat="1" applyFont="1" applyFill="1" applyBorder="1" applyAlignment="1">
      <alignment horizontal="center" vertical="center"/>
      <protection/>
    </xf>
    <xf numFmtId="0" fontId="11" fillId="0" borderId="10" xfId="63" applyFont="1" applyFill="1" applyBorder="1" applyAlignment="1">
      <alignment horizontal="center" vertical="center"/>
      <protection/>
    </xf>
    <xf numFmtId="172" fontId="11" fillId="33" borderId="10" xfId="63" applyNumberFormat="1" applyFont="1" applyFill="1" applyBorder="1" applyAlignment="1">
      <alignment horizontal="right" vertical="center"/>
      <protection/>
    </xf>
    <xf numFmtId="49" fontId="11" fillId="33" borderId="10" xfId="63" applyNumberFormat="1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horizontal="left" vertical="center" wrapText="1"/>
      <protection/>
    </xf>
    <xf numFmtId="49" fontId="6" fillId="0" borderId="13" xfId="63" applyNumberFormat="1" applyFont="1" applyFill="1" applyBorder="1" applyAlignment="1">
      <alignment horizontal="right" vertical="center" wrapText="1"/>
      <protection/>
    </xf>
    <xf numFmtId="49" fontId="6" fillId="0" borderId="14" xfId="63" applyNumberFormat="1" applyFont="1" applyFill="1" applyBorder="1" applyAlignment="1">
      <alignment horizontal="left" vertical="center"/>
      <protection/>
    </xf>
    <xf numFmtId="49" fontId="6" fillId="0" borderId="13" xfId="63" applyNumberFormat="1" applyFont="1" applyFill="1" applyBorder="1" applyAlignment="1">
      <alignment horizontal="right" vertical="center"/>
      <protection/>
    </xf>
    <xf numFmtId="49" fontId="6" fillId="0" borderId="15" xfId="63" applyNumberFormat="1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center" vertical="center"/>
      <protection/>
    </xf>
    <xf numFmtId="172" fontId="6" fillId="33" borderId="10" xfId="63" applyNumberFormat="1" applyFont="1" applyFill="1" applyBorder="1" applyAlignment="1">
      <alignment horizontal="right" vertical="center"/>
      <protection/>
    </xf>
    <xf numFmtId="49" fontId="6" fillId="0" borderId="10" xfId="63" applyNumberFormat="1" applyFont="1" applyFill="1" applyBorder="1" applyAlignment="1">
      <alignment horizontal="left" vertical="center" wrapText="1"/>
      <protection/>
    </xf>
    <xf numFmtId="0" fontId="11" fillId="0" borderId="10" xfId="63" applyFont="1" applyFill="1" applyBorder="1" applyAlignment="1">
      <alignment vertical="center" wrapText="1"/>
      <protection/>
    </xf>
    <xf numFmtId="172" fontId="11" fillId="0" borderId="10" xfId="63" applyNumberFormat="1" applyFont="1" applyFill="1" applyBorder="1" applyAlignment="1">
      <alignment horizontal="right" vertical="center"/>
      <protection/>
    </xf>
    <xf numFmtId="0" fontId="6" fillId="0" borderId="10" xfId="63" applyFont="1" applyFill="1" applyBorder="1" applyAlignment="1">
      <alignment vertical="center" wrapText="1"/>
      <protection/>
    </xf>
    <xf numFmtId="0" fontId="6" fillId="0" borderId="14" xfId="63" applyFont="1" applyFill="1" applyBorder="1" applyAlignment="1">
      <alignment vertical="center"/>
      <protection/>
    </xf>
    <xf numFmtId="172" fontId="6" fillId="0" borderId="10" xfId="63" applyNumberFormat="1" applyFont="1" applyFill="1" applyBorder="1" applyAlignment="1">
      <alignment horizontal="right" vertical="center"/>
      <protection/>
    </xf>
    <xf numFmtId="49" fontId="11" fillId="33" borderId="13" xfId="63" applyNumberFormat="1" applyFont="1" applyFill="1" applyBorder="1" applyAlignment="1">
      <alignment horizontal="right" vertical="center" wrapText="1"/>
      <protection/>
    </xf>
    <xf numFmtId="49" fontId="11" fillId="33" borderId="14" xfId="63" applyNumberFormat="1" applyFont="1" applyFill="1" applyBorder="1" applyAlignment="1">
      <alignment horizontal="left" vertical="center"/>
      <protection/>
    </xf>
    <xf numFmtId="49" fontId="11" fillId="33" borderId="13" xfId="63" applyNumberFormat="1" applyFont="1" applyFill="1" applyBorder="1" applyAlignment="1">
      <alignment horizontal="right" vertical="center"/>
      <protection/>
    </xf>
    <xf numFmtId="49" fontId="11" fillId="33" borderId="15" xfId="63" applyNumberFormat="1" applyFont="1" applyFill="1" applyBorder="1" applyAlignment="1">
      <alignment horizontal="center" vertical="center"/>
      <protection/>
    </xf>
    <xf numFmtId="0" fontId="11" fillId="33" borderId="10" xfId="63" applyFont="1" applyFill="1" applyBorder="1" applyAlignment="1">
      <alignment horizontal="center" vertical="center"/>
      <protection/>
    </xf>
    <xf numFmtId="49" fontId="6" fillId="33" borderId="14" xfId="63" applyNumberFormat="1" applyFont="1" applyFill="1" applyBorder="1" applyAlignment="1">
      <alignment horizontal="left" vertical="center"/>
      <protection/>
    </xf>
    <xf numFmtId="49" fontId="11" fillId="0" borderId="10" xfId="63" applyNumberFormat="1" applyFont="1" applyFill="1" applyBorder="1" applyAlignment="1">
      <alignment horizontal="center" vertical="center"/>
      <protection/>
    </xf>
    <xf numFmtId="0" fontId="11" fillId="0" borderId="10" xfId="63" applyFont="1" applyFill="1" applyBorder="1" applyAlignment="1">
      <alignment horizontal="left" vertical="center" wrapText="1"/>
      <protection/>
    </xf>
    <xf numFmtId="0" fontId="6" fillId="0" borderId="10" xfId="63" applyFont="1" applyFill="1" applyBorder="1" applyAlignment="1">
      <alignment vertical="center"/>
      <protection/>
    </xf>
    <xf numFmtId="0" fontId="6" fillId="0" borderId="13" xfId="63" applyFont="1" applyFill="1" applyBorder="1" applyAlignment="1">
      <alignment vertical="center" wrapText="1"/>
      <protection/>
    </xf>
    <xf numFmtId="0" fontId="11" fillId="0" borderId="13" xfId="63" applyFont="1" applyFill="1" applyBorder="1" applyAlignment="1">
      <alignment vertical="center" wrapText="1"/>
      <protection/>
    </xf>
    <xf numFmtId="0" fontId="11" fillId="33" borderId="10" xfId="63" applyFont="1" applyFill="1" applyBorder="1" applyAlignment="1">
      <alignment vertical="center" wrapText="1"/>
      <protection/>
    </xf>
    <xf numFmtId="0" fontId="6" fillId="33" borderId="10" xfId="63" applyFont="1" applyFill="1" applyBorder="1" applyAlignment="1">
      <alignment vertical="center"/>
      <protection/>
    </xf>
    <xf numFmtId="49" fontId="6" fillId="33" borderId="13" xfId="63" applyNumberFormat="1" applyFont="1" applyFill="1" applyBorder="1" applyAlignment="1">
      <alignment horizontal="right" vertical="center" wrapText="1"/>
      <protection/>
    </xf>
    <xf numFmtId="49" fontId="6" fillId="33" borderId="13" xfId="63" applyNumberFormat="1" applyFont="1" applyFill="1" applyBorder="1" applyAlignment="1">
      <alignment horizontal="right" vertical="center"/>
      <protection/>
    </xf>
    <xf numFmtId="49" fontId="6" fillId="33" borderId="15" xfId="63" applyNumberFormat="1" applyFont="1" applyFill="1" applyBorder="1" applyAlignment="1">
      <alignment horizontal="center" vertical="center"/>
      <protection/>
    </xf>
    <xf numFmtId="0" fontId="6" fillId="33" borderId="10" xfId="63" applyFont="1" applyFill="1" applyBorder="1" applyAlignment="1">
      <alignment horizontal="center" vertical="center"/>
      <protection/>
    </xf>
    <xf numFmtId="49" fontId="6" fillId="33" borderId="10" xfId="63" applyNumberFormat="1" applyFont="1" applyFill="1" applyBorder="1" applyAlignment="1">
      <alignment horizontal="left" vertical="center" wrapText="1"/>
      <protection/>
    </xf>
    <xf numFmtId="0" fontId="6" fillId="33" borderId="10" xfId="63" applyFont="1" applyFill="1" applyBorder="1" applyAlignment="1">
      <alignment horizontal="left" vertical="center" wrapText="1"/>
      <protection/>
    </xf>
    <xf numFmtId="0" fontId="11" fillId="33" borderId="10" xfId="63" applyFont="1" applyFill="1" applyBorder="1" applyAlignment="1">
      <alignment horizontal="left" vertical="center" wrapText="1"/>
      <protection/>
    </xf>
    <xf numFmtId="49" fontId="11" fillId="33" borderId="10" xfId="0" applyNumberFormat="1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11" fillId="33" borderId="14" xfId="63" applyFont="1" applyFill="1" applyBorder="1" applyAlignment="1">
      <alignment vertical="center"/>
      <protection/>
    </xf>
    <xf numFmtId="0" fontId="11" fillId="0" borderId="14" xfId="63" applyFont="1" applyFill="1" applyBorder="1" applyAlignment="1">
      <alignment vertical="center"/>
      <protection/>
    </xf>
    <xf numFmtId="49" fontId="6" fillId="0" borderId="15" xfId="63" applyNumberFormat="1" applyFont="1" applyFill="1" applyBorder="1" applyAlignment="1">
      <alignment horizontal="right" vertical="center"/>
      <protection/>
    </xf>
    <xf numFmtId="49" fontId="11" fillId="0" borderId="15" xfId="63" applyNumberFormat="1" applyFont="1" applyFill="1" applyBorder="1" applyAlignment="1">
      <alignment horizontal="right" vertical="center"/>
      <protection/>
    </xf>
    <xf numFmtId="0" fontId="11" fillId="34" borderId="10" xfId="63" applyFont="1" applyFill="1" applyBorder="1" applyAlignment="1">
      <alignment horizontal="left" vertical="center" wrapText="1"/>
      <protection/>
    </xf>
    <xf numFmtId="49" fontId="11" fillId="34" borderId="13" xfId="63" applyNumberFormat="1" applyFont="1" applyFill="1" applyBorder="1" applyAlignment="1">
      <alignment horizontal="right" vertical="center" wrapText="1"/>
      <protection/>
    </xf>
    <xf numFmtId="49" fontId="11" fillId="34" borderId="14" xfId="63" applyNumberFormat="1" applyFont="1" applyFill="1" applyBorder="1" applyAlignment="1">
      <alignment horizontal="left" vertical="center"/>
      <protection/>
    </xf>
    <xf numFmtId="49" fontId="11" fillId="34" borderId="13" xfId="63" applyNumberFormat="1" applyFont="1" applyFill="1" applyBorder="1" applyAlignment="1">
      <alignment horizontal="right" vertical="center"/>
      <protection/>
    </xf>
    <xf numFmtId="49" fontId="11" fillId="34" borderId="15" xfId="63" applyNumberFormat="1" applyFont="1" applyFill="1" applyBorder="1" applyAlignment="1">
      <alignment horizontal="center" vertical="center"/>
      <protection/>
    </xf>
    <xf numFmtId="0" fontId="6" fillId="34" borderId="10" xfId="63" applyFont="1" applyFill="1" applyBorder="1" applyAlignment="1">
      <alignment horizontal="center" vertical="center"/>
      <protection/>
    </xf>
    <xf numFmtId="172" fontId="11" fillId="35" borderId="10" xfId="63" applyNumberFormat="1" applyFont="1" applyFill="1" applyBorder="1" applyAlignment="1">
      <alignment horizontal="right" vertical="center"/>
      <protection/>
    </xf>
    <xf numFmtId="0" fontId="11" fillId="33" borderId="10" xfId="63" applyFont="1" applyFill="1" applyBorder="1" applyAlignment="1">
      <alignment vertical="center"/>
      <protection/>
    </xf>
    <xf numFmtId="0" fontId="11" fillId="0" borderId="10" xfId="63" applyFont="1" applyFill="1" applyBorder="1" applyAlignment="1">
      <alignment vertical="center"/>
      <protection/>
    </xf>
    <xf numFmtId="0" fontId="6" fillId="0" borderId="14" xfId="63" applyFont="1" applyFill="1" applyBorder="1" applyAlignment="1">
      <alignment horizontal="center" vertical="center"/>
      <protection/>
    </xf>
    <xf numFmtId="0" fontId="11" fillId="10" borderId="10" xfId="63" applyFont="1" applyFill="1" applyBorder="1" applyAlignment="1">
      <alignment horizontal="left" vertical="center" wrapText="1"/>
      <protection/>
    </xf>
    <xf numFmtId="49" fontId="11" fillId="10" borderId="13" xfId="63" applyNumberFormat="1" applyFont="1" applyFill="1" applyBorder="1" applyAlignment="1">
      <alignment horizontal="right" vertical="center"/>
      <protection/>
    </xf>
    <xf numFmtId="49" fontId="11" fillId="10" borderId="14" xfId="63" applyNumberFormat="1" applyFont="1" applyFill="1" applyBorder="1" applyAlignment="1">
      <alignment horizontal="left" vertical="center"/>
      <protection/>
    </xf>
    <xf numFmtId="49" fontId="11" fillId="10" borderId="15" xfId="63" applyNumberFormat="1" applyFont="1" applyFill="1" applyBorder="1" applyAlignment="1">
      <alignment horizontal="center" vertical="center"/>
      <protection/>
    </xf>
    <xf numFmtId="172" fontId="11" fillId="10" borderId="10" xfId="63" applyNumberFormat="1" applyFont="1" applyFill="1" applyBorder="1" applyAlignment="1">
      <alignment horizontal="right" vertical="center"/>
      <protection/>
    </xf>
    <xf numFmtId="0" fontId="11" fillId="33" borderId="13" xfId="63" applyFont="1" applyFill="1" applyBorder="1" applyAlignment="1">
      <alignment vertical="center" wrapText="1"/>
      <protection/>
    </xf>
    <xf numFmtId="0" fontId="6" fillId="33" borderId="13" xfId="63" applyFont="1" applyFill="1" applyBorder="1" applyAlignment="1">
      <alignment vertical="center" wrapText="1"/>
      <protection/>
    </xf>
    <xf numFmtId="0" fontId="6" fillId="33" borderId="10" xfId="63" applyFont="1" applyFill="1" applyBorder="1" applyAlignment="1">
      <alignment vertical="center" wrapText="1"/>
      <protection/>
    </xf>
    <xf numFmtId="49" fontId="6" fillId="0" borderId="10" xfId="63" applyNumberFormat="1" applyFont="1" applyFill="1" applyBorder="1" applyAlignment="1">
      <alignment horizontal="center" vertical="center"/>
      <protection/>
    </xf>
    <xf numFmtId="49" fontId="6" fillId="33" borderId="10" xfId="63" applyNumberFormat="1" applyFont="1" applyFill="1" applyBorder="1" applyAlignment="1">
      <alignment horizontal="center" vertical="center"/>
      <protection/>
    </xf>
    <xf numFmtId="49" fontId="19" fillId="0" borderId="10" xfId="63" applyNumberFormat="1" applyFont="1" applyFill="1" applyBorder="1" applyAlignment="1">
      <alignment horizontal="left" vertical="center" wrapText="1"/>
      <protection/>
    </xf>
    <xf numFmtId="49" fontId="19" fillId="0" borderId="13" xfId="63" applyNumberFormat="1" applyFont="1" applyFill="1" applyBorder="1" applyAlignment="1">
      <alignment horizontal="right" vertical="center"/>
      <protection/>
    </xf>
    <xf numFmtId="49" fontId="19" fillId="0" borderId="15" xfId="63" applyNumberFormat="1" applyFont="1" applyFill="1" applyBorder="1" applyAlignment="1">
      <alignment horizontal="center" vertical="center"/>
      <protection/>
    </xf>
    <xf numFmtId="49" fontId="19" fillId="0" borderId="14" xfId="63" applyNumberFormat="1" applyFont="1" applyFill="1" applyBorder="1" applyAlignment="1">
      <alignment horizontal="left" vertical="center"/>
      <protection/>
    </xf>
    <xf numFmtId="49" fontId="19" fillId="0" borderId="10" xfId="63" applyNumberFormat="1" applyFont="1" applyFill="1" applyBorder="1" applyAlignment="1">
      <alignment horizontal="center" vertical="center"/>
      <protection/>
    </xf>
    <xf numFmtId="49" fontId="11" fillId="36" borderId="10" xfId="63" applyNumberFormat="1" applyFont="1" applyFill="1" applyBorder="1" applyAlignment="1">
      <alignment horizontal="left" vertical="center" wrapText="1"/>
      <protection/>
    </xf>
    <xf numFmtId="49" fontId="11" fillId="36" borderId="13" xfId="63" applyNumberFormat="1" applyFont="1" applyFill="1" applyBorder="1" applyAlignment="1">
      <alignment horizontal="right" vertical="center" wrapText="1"/>
      <protection/>
    </xf>
    <xf numFmtId="49" fontId="11" fillId="36" borderId="14" xfId="63" applyNumberFormat="1" applyFont="1" applyFill="1" applyBorder="1" applyAlignment="1">
      <alignment horizontal="left" vertical="center"/>
      <protection/>
    </xf>
    <xf numFmtId="49" fontId="11" fillId="36" borderId="13" xfId="63" applyNumberFormat="1" applyFont="1" applyFill="1" applyBorder="1" applyAlignment="1">
      <alignment horizontal="right" vertical="center"/>
      <protection/>
    </xf>
    <xf numFmtId="49" fontId="11" fillId="37" borderId="15" xfId="63" applyNumberFormat="1" applyFont="1" applyFill="1" applyBorder="1" applyAlignment="1">
      <alignment horizontal="center" vertical="center"/>
      <protection/>
    </xf>
    <xf numFmtId="49" fontId="11" fillId="36" borderId="10" xfId="63" applyNumberFormat="1" applyFont="1" applyFill="1" applyBorder="1" applyAlignment="1">
      <alignment horizontal="center" vertical="center"/>
      <protection/>
    </xf>
    <xf numFmtId="172" fontId="11" fillId="36" borderId="10" xfId="63" applyNumberFormat="1" applyFont="1" applyFill="1" applyBorder="1" applyAlignment="1">
      <alignment horizontal="right" vertical="center"/>
      <protection/>
    </xf>
    <xf numFmtId="0" fontId="20" fillId="0" borderId="10" xfId="63" applyFont="1" applyFill="1" applyBorder="1" applyAlignment="1">
      <alignment vertical="center" wrapText="1"/>
      <protection/>
    </xf>
    <xf numFmtId="49" fontId="20" fillId="0" borderId="13" xfId="63" applyNumberFormat="1" applyFont="1" applyFill="1" applyBorder="1" applyAlignment="1">
      <alignment horizontal="right" vertical="center"/>
      <protection/>
    </xf>
    <xf numFmtId="49" fontId="20" fillId="0" borderId="15" xfId="63" applyNumberFormat="1" applyFont="1" applyFill="1" applyBorder="1" applyAlignment="1">
      <alignment horizontal="center" vertical="center"/>
      <protection/>
    </xf>
    <xf numFmtId="49" fontId="20" fillId="0" borderId="14" xfId="63" applyNumberFormat="1" applyFont="1" applyFill="1" applyBorder="1" applyAlignment="1">
      <alignment horizontal="left" vertical="center"/>
      <protection/>
    </xf>
    <xf numFmtId="0" fontId="20" fillId="0" borderId="10" xfId="63" applyFont="1" applyFill="1" applyBorder="1" applyAlignment="1">
      <alignment vertical="center"/>
      <protection/>
    </xf>
    <xf numFmtId="172" fontId="20" fillId="0" borderId="10" xfId="63" applyNumberFormat="1" applyFont="1" applyFill="1" applyBorder="1" applyAlignment="1">
      <alignment horizontal="right" vertical="center"/>
      <protection/>
    </xf>
    <xf numFmtId="0" fontId="17" fillId="0" borderId="10" xfId="63" applyFont="1" applyFill="1" applyBorder="1" applyAlignment="1">
      <alignment horizontal="left" vertical="center" wrapText="1"/>
      <protection/>
    </xf>
    <xf numFmtId="49" fontId="17" fillId="0" borderId="13" xfId="63" applyNumberFormat="1" applyFont="1" applyFill="1" applyBorder="1" applyAlignment="1">
      <alignment horizontal="right" vertical="center"/>
      <protection/>
    </xf>
    <xf numFmtId="49" fontId="17" fillId="0" borderId="15" xfId="63" applyNumberFormat="1" applyFont="1" applyFill="1" applyBorder="1" applyAlignment="1">
      <alignment horizontal="center" vertical="center"/>
      <protection/>
    </xf>
    <xf numFmtId="49" fontId="17" fillId="0" borderId="14" xfId="63" applyNumberFormat="1" applyFont="1" applyFill="1" applyBorder="1" applyAlignment="1">
      <alignment horizontal="left" vertical="center"/>
      <protection/>
    </xf>
    <xf numFmtId="0" fontId="17" fillId="0" borderId="10" xfId="63" applyFont="1" applyFill="1" applyBorder="1" applyAlignment="1">
      <alignment vertical="center"/>
      <protection/>
    </xf>
    <xf numFmtId="172" fontId="17" fillId="0" borderId="10" xfId="63" applyNumberFormat="1" applyFont="1" applyFill="1" applyBorder="1" applyAlignment="1">
      <alignment horizontal="right" vertical="center"/>
      <protection/>
    </xf>
    <xf numFmtId="172" fontId="11" fillId="0" borderId="10" xfId="63" applyNumberFormat="1" applyFont="1" applyFill="1" applyBorder="1" applyAlignment="1">
      <alignment vertical="center"/>
      <protection/>
    </xf>
    <xf numFmtId="0" fontId="17" fillId="0" borderId="10" xfId="63" applyFont="1" applyFill="1" applyBorder="1" applyAlignment="1">
      <alignment vertical="center" wrapText="1"/>
      <protection/>
    </xf>
    <xf numFmtId="172" fontId="17" fillId="0" borderId="10" xfId="63" applyNumberFormat="1" applyFont="1" applyFill="1" applyBorder="1" applyAlignment="1">
      <alignment vertical="center"/>
      <protection/>
    </xf>
    <xf numFmtId="172" fontId="20" fillId="0" borderId="10" xfId="63" applyNumberFormat="1" applyFont="1" applyFill="1" applyBorder="1" applyAlignment="1">
      <alignment vertical="center"/>
      <protection/>
    </xf>
    <xf numFmtId="49" fontId="11" fillId="16" borderId="10" xfId="63" applyNumberFormat="1" applyFont="1" applyFill="1" applyBorder="1" applyAlignment="1">
      <alignment horizontal="left" vertical="center" wrapText="1"/>
      <protection/>
    </xf>
    <xf numFmtId="172" fontId="11" fillId="16" borderId="10" xfId="63" applyNumberFormat="1" applyFont="1" applyFill="1" applyBorder="1" applyAlignment="1">
      <alignment horizontal="right" vertical="center"/>
      <protection/>
    </xf>
    <xf numFmtId="49" fontId="11" fillId="0" borderId="10" xfId="63" applyNumberFormat="1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49" fontId="11" fillId="10" borderId="14" xfId="63" applyNumberFormat="1" applyFont="1" applyFill="1" applyBorder="1" applyAlignment="1">
      <alignment vertical="center"/>
      <protection/>
    </xf>
    <xf numFmtId="49" fontId="6" fillId="0" borderId="14" xfId="63" applyNumberFormat="1" applyFont="1" applyFill="1" applyBorder="1" applyAlignment="1">
      <alignment vertical="center"/>
      <protection/>
    </xf>
    <xf numFmtId="49" fontId="17" fillId="10" borderId="10" xfId="0" applyNumberFormat="1" applyFont="1" applyFill="1" applyBorder="1" applyAlignment="1">
      <alignment horizontal="left" vertical="center" wrapText="1"/>
    </xf>
    <xf numFmtId="49" fontId="20" fillId="0" borderId="10" xfId="0" applyNumberFormat="1" applyFont="1" applyBorder="1" applyAlignment="1">
      <alignment horizontal="left" vertical="center" wrapText="1"/>
    </xf>
    <xf numFmtId="0" fontId="17" fillId="10" borderId="10" xfId="63" applyFont="1" applyFill="1" applyBorder="1" applyAlignment="1">
      <alignment horizontal="left" vertical="center" wrapText="1"/>
      <protection/>
    </xf>
    <xf numFmtId="0" fontId="20" fillId="0" borderId="10" xfId="63" applyFont="1" applyBorder="1" applyAlignment="1">
      <alignment vertical="center" wrapText="1"/>
      <protection/>
    </xf>
    <xf numFmtId="49" fontId="6" fillId="0" borderId="13" xfId="63" applyNumberFormat="1" applyFont="1" applyBorder="1" applyAlignment="1">
      <alignment horizontal="right" vertical="center"/>
      <protection/>
    </xf>
    <xf numFmtId="49" fontId="6" fillId="0" borderId="14" xfId="63" applyNumberFormat="1" applyFont="1" applyBorder="1" applyAlignment="1">
      <alignment vertical="center"/>
      <protection/>
    </xf>
    <xf numFmtId="172" fontId="20" fillId="0" borderId="10" xfId="63" applyNumberFormat="1" applyFont="1" applyBorder="1" applyAlignment="1">
      <alignment horizontal="right" vertical="center"/>
      <protection/>
    </xf>
    <xf numFmtId="49" fontId="11" fillId="16" borderId="13" xfId="63" applyNumberFormat="1" applyFont="1" applyFill="1" applyBorder="1" applyAlignment="1">
      <alignment vertical="center" wrapText="1"/>
      <protection/>
    </xf>
    <xf numFmtId="49" fontId="11" fillId="16" borderId="15" xfId="63" applyNumberFormat="1" applyFont="1" applyFill="1" applyBorder="1" applyAlignment="1">
      <alignment vertical="center" wrapText="1"/>
      <protection/>
    </xf>
    <xf numFmtId="49" fontId="6" fillId="16" borderId="14" xfId="63" applyNumberFormat="1" applyFont="1" applyFill="1" applyBorder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14" fillId="0" borderId="0" xfId="0" applyFont="1" applyAlignment="1">
      <alignment horizontal="right" vertical="center" wrapText="1"/>
    </xf>
    <xf numFmtId="49" fontId="11" fillId="0" borderId="10" xfId="124" applyNumberFormat="1" applyFont="1" applyBorder="1" applyAlignment="1">
      <alignment horizontal="center" vertical="center" wrapText="1"/>
      <protection/>
    </xf>
    <xf numFmtId="49" fontId="17" fillId="0" borderId="12" xfId="74" applyNumberFormat="1" applyFont="1" applyBorder="1" applyAlignment="1">
      <alignment horizontal="center" vertical="center" wrapText="1"/>
      <protection/>
    </xf>
    <xf numFmtId="49" fontId="17" fillId="0" borderId="13" xfId="74" applyNumberFormat="1" applyFont="1" applyBorder="1" applyAlignment="1">
      <alignment horizontal="right" vertical="center" wrapText="1"/>
      <protection/>
    </xf>
    <xf numFmtId="49" fontId="11" fillId="0" borderId="14" xfId="124" applyNumberFormat="1" applyFont="1" applyBorder="1" applyAlignment="1">
      <alignment horizontal="left" vertical="center" wrapText="1"/>
      <protection/>
    </xf>
    <xf numFmtId="172" fontId="11" fillId="0" borderId="10" xfId="124" applyNumberFormat="1" applyFont="1" applyBorder="1" applyAlignment="1">
      <alignment horizontal="center" vertical="center" wrapText="1"/>
      <protection/>
    </xf>
    <xf numFmtId="0" fontId="21" fillId="0" borderId="0" xfId="124" applyFont="1" applyBorder="1" applyAlignment="1">
      <alignment vertical="center"/>
      <protection/>
    </xf>
    <xf numFmtId="0" fontId="21" fillId="0" borderId="0" xfId="124" applyFont="1" applyAlignment="1">
      <alignment vertical="center"/>
      <protection/>
    </xf>
    <xf numFmtId="49" fontId="6" fillId="33" borderId="10" xfId="124" applyNumberFormat="1" applyFont="1" applyFill="1" applyBorder="1" applyAlignment="1">
      <alignment horizontal="center" vertical="center" wrapText="1"/>
      <protection/>
    </xf>
    <xf numFmtId="49" fontId="6" fillId="33" borderId="13" xfId="124" applyNumberFormat="1" applyFont="1" applyFill="1" applyBorder="1" applyAlignment="1">
      <alignment horizontal="center" vertical="center" wrapText="1"/>
      <protection/>
    </xf>
    <xf numFmtId="49" fontId="6" fillId="33" borderId="15" xfId="124" applyNumberFormat="1" applyFont="1" applyFill="1" applyBorder="1" applyAlignment="1">
      <alignment horizontal="center" vertical="center" wrapText="1"/>
      <protection/>
    </xf>
    <xf numFmtId="49" fontId="6" fillId="33" borderId="14" xfId="124" applyNumberFormat="1" applyFont="1" applyFill="1" applyBorder="1" applyAlignment="1">
      <alignment horizontal="center" vertical="center" wrapText="1"/>
      <protection/>
    </xf>
    <xf numFmtId="49" fontId="6" fillId="33" borderId="13" xfId="124" applyNumberFormat="1" applyFont="1" applyFill="1" applyBorder="1" applyAlignment="1">
      <alignment horizontal="right" vertical="center" wrapText="1"/>
      <protection/>
    </xf>
    <xf numFmtId="49" fontId="6" fillId="33" borderId="14" xfId="124" applyNumberFormat="1" applyFont="1" applyFill="1" applyBorder="1" applyAlignment="1">
      <alignment horizontal="left" vertical="center" wrapText="1"/>
      <protection/>
    </xf>
    <xf numFmtId="0" fontId="6" fillId="33" borderId="10" xfId="124" applyNumberFormat="1" applyFont="1" applyFill="1" applyBorder="1" applyAlignment="1">
      <alignment horizontal="center" vertical="center" wrapText="1"/>
      <protection/>
    </xf>
    <xf numFmtId="172" fontId="6" fillId="33" borderId="10" xfId="124" applyNumberFormat="1" applyFont="1" applyFill="1" applyBorder="1" applyAlignment="1">
      <alignment horizontal="center" vertical="center" wrapText="1"/>
      <protection/>
    </xf>
    <xf numFmtId="0" fontId="11" fillId="10" borderId="10" xfId="63" applyFont="1" applyFill="1" applyBorder="1" applyAlignment="1">
      <alignment vertical="center" wrapText="1"/>
      <protection/>
    </xf>
    <xf numFmtId="0" fontId="6" fillId="10" borderId="10" xfId="63" applyFont="1" applyFill="1" applyBorder="1" applyAlignment="1">
      <alignment horizontal="center" vertical="center"/>
      <protection/>
    </xf>
    <xf numFmtId="49" fontId="6" fillId="10" borderId="13" xfId="63" applyNumberFormat="1" applyFont="1" applyFill="1" applyBorder="1" applyAlignment="1">
      <alignment horizontal="center" vertical="center"/>
      <protection/>
    </xf>
    <xf numFmtId="49" fontId="6" fillId="10" borderId="14" xfId="63" applyNumberFormat="1" applyFont="1" applyFill="1" applyBorder="1" applyAlignment="1">
      <alignment horizontal="center" vertical="center"/>
      <protection/>
    </xf>
    <xf numFmtId="0" fontId="22" fillId="33" borderId="0" xfId="63" applyFont="1" applyFill="1" applyBorder="1" applyAlignment="1">
      <alignment vertical="center"/>
      <protection/>
    </xf>
    <xf numFmtId="0" fontId="22" fillId="0" borderId="0" xfId="63" applyFont="1" applyBorder="1" applyAlignment="1">
      <alignment vertical="center"/>
      <protection/>
    </xf>
    <xf numFmtId="0" fontId="22" fillId="0" borderId="0" xfId="63" applyFont="1" applyAlignment="1">
      <alignment vertical="center"/>
      <protection/>
    </xf>
    <xf numFmtId="49" fontId="6" fillId="33" borderId="13" xfId="63" applyNumberFormat="1" applyFont="1" applyFill="1" applyBorder="1" applyAlignment="1">
      <alignment horizontal="center" vertical="center"/>
      <protection/>
    </xf>
    <xf numFmtId="49" fontId="6" fillId="33" borderId="14" xfId="63" applyNumberFormat="1" applyFont="1" applyFill="1" applyBorder="1" applyAlignment="1">
      <alignment horizontal="center" vertical="center"/>
      <protection/>
    </xf>
    <xf numFmtId="172" fontId="20" fillId="33" borderId="0" xfId="63" applyNumberFormat="1" applyFont="1" applyFill="1" applyBorder="1" applyAlignment="1">
      <alignment horizontal="right" vertical="center"/>
      <protection/>
    </xf>
    <xf numFmtId="49" fontId="11" fillId="33" borderId="10" xfId="63" applyNumberFormat="1" applyFont="1" applyFill="1" applyBorder="1" applyAlignment="1">
      <alignment horizontal="center" vertical="center"/>
      <protection/>
    </xf>
    <xf numFmtId="49" fontId="11" fillId="33" borderId="13" xfId="63" applyNumberFormat="1" applyFont="1" applyFill="1" applyBorder="1" applyAlignment="1">
      <alignment horizontal="center" vertical="center"/>
      <protection/>
    </xf>
    <xf numFmtId="49" fontId="11" fillId="33" borderId="14" xfId="63" applyNumberFormat="1" applyFont="1" applyFill="1" applyBorder="1" applyAlignment="1">
      <alignment horizontal="center" vertical="center"/>
      <protection/>
    </xf>
    <xf numFmtId="0" fontId="22" fillId="0" borderId="0" xfId="63" applyFont="1" applyFill="1" applyBorder="1" applyAlignment="1">
      <alignment vertical="center"/>
      <protection/>
    </xf>
    <xf numFmtId="0" fontId="22" fillId="0" borderId="0" xfId="63" applyFont="1" applyFill="1" applyAlignment="1">
      <alignment vertical="center"/>
      <protection/>
    </xf>
    <xf numFmtId="0" fontId="11" fillId="10" borderId="10" xfId="63" applyFont="1" applyFill="1" applyBorder="1" applyAlignment="1">
      <alignment horizontal="center" vertical="center"/>
      <protection/>
    </xf>
    <xf numFmtId="49" fontId="11" fillId="10" borderId="13" xfId="63" applyNumberFormat="1" applyFont="1" applyFill="1" applyBorder="1" applyAlignment="1">
      <alignment horizontal="center" vertical="center"/>
      <protection/>
    </xf>
    <xf numFmtId="49" fontId="11" fillId="10" borderId="14" xfId="63" applyNumberFormat="1" applyFont="1" applyFill="1" applyBorder="1" applyAlignment="1">
      <alignment horizontal="center" vertical="center"/>
      <protection/>
    </xf>
    <xf numFmtId="0" fontId="11" fillId="10" borderId="10" xfId="63" applyFont="1" applyFill="1" applyBorder="1" applyAlignment="1">
      <alignment vertical="center"/>
      <protection/>
    </xf>
    <xf numFmtId="0" fontId="22" fillId="33" borderId="0" xfId="63" applyFont="1" applyFill="1" applyAlignment="1">
      <alignment vertical="center"/>
      <protection/>
    </xf>
    <xf numFmtId="0" fontId="11" fillId="10" borderId="14" xfId="63" applyFont="1" applyFill="1" applyBorder="1" applyAlignment="1">
      <alignment vertical="center"/>
      <protection/>
    </xf>
    <xf numFmtId="172" fontId="6" fillId="33" borderId="10" xfId="63" applyNumberFormat="1" applyFont="1" applyFill="1" applyBorder="1" applyAlignment="1" applyProtection="1">
      <alignment horizontal="right" vertical="center"/>
      <protection locked="0"/>
    </xf>
    <xf numFmtId="0" fontId="6" fillId="33" borderId="14" xfId="63" applyFont="1" applyFill="1" applyBorder="1" applyAlignment="1">
      <alignment horizontal="center" vertical="center"/>
      <protection/>
    </xf>
    <xf numFmtId="0" fontId="6" fillId="33" borderId="14" xfId="63" applyFont="1" applyFill="1" applyBorder="1" applyAlignment="1">
      <alignment vertical="center"/>
      <protection/>
    </xf>
    <xf numFmtId="49" fontId="11" fillId="38" borderId="13" xfId="63" applyNumberFormat="1" applyFont="1" applyFill="1" applyBorder="1" applyAlignment="1">
      <alignment horizontal="right" vertical="center"/>
      <protection/>
    </xf>
    <xf numFmtId="49" fontId="11" fillId="38" borderId="15" xfId="63" applyNumberFormat="1" applyFont="1" applyFill="1" applyBorder="1" applyAlignment="1">
      <alignment horizontal="center" vertical="center"/>
      <protection/>
    </xf>
    <xf numFmtId="0" fontId="11" fillId="38" borderId="10" xfId="63" applyFont="1" applyFill="1" applyBorder="1" applyAlignment="1">
      <alignment horizontal="center" vertical="center"/>
      <protection/>
    </xf>
    <xf numFmtId="49" fontId="11" fillId="38" borderId="13" xfId="63" applyNumberFormat="1" applyFont="1" applyFill="1" applyBorder="1" applyAlignment="1">
      <alignment horizontal="center" vertical="center"/>
      <protection/>
    </xf>
    <xf numFmtId="49" fontId="11" fillId="38" borderId="14" xfId="63" applyNumberFormat="1" applyFont="1" applyFill="1" applyBorder="1" applyAlignment="1">
      <alignment horizontal="center" vertical="center"/>
      <protection/>
    </xf>
    <xf numFmtId="172" fontId="11" fillId="38" borderId="10" xfId="63" applyNumberFormat="1" applyFont="1" applyFill="1" applyBorder="1" applyAlignment="1">
      <alignment horizontal="right" vertical="center"/>
      <protection/>
    </xf>
    <xf numFmtId="0" fontId="22" fillId="38" borderId="0" xfId="63" applyFont="1" applyFill="1" applyAlignment="1">
      <alignment vertical="center"/>
      <protection/>
    </xf>
    <xf numFmtId="172" fontId="6" fillId="38" borderId="10" xfId="63" applyNumberFormat="1" applyFont="1" applyFill="1" applyBorder="1" applyAlignment="1">
      <alignment horizontal="right" vertical="center"/>
      <protection/>
    </xf>
    <xf numFmtId="49" fontId="11" fillId="16" borderId="13" xfId="63" applyNumberFormat="1" applyFont="1" applyFill="1" applyBorder="1" applyAlignment="1">
      <alignment horizontal="right" vertical="center"/>
      <protection/>
    </xf>
    <xf numFmtId="49" fontId="11" fillId="16" borderId="15" xfId="63" applyNumberFormat="1" applyFont="1" applyFill="1" applyBorder="1" applyAlignment="1">
      <alignment horizontal="center" vertical="center"/>
      <protection/>
    </xf>
    <xf numFmtId="49" fontId="11" fillId="16" borderId="10" xfId="63" applyNumberFormat="1" applyFont="1" applyFill="1" applyBorder="1" applyAlignment="1">
      <alignment horizontal="center" vertical="center"/>
      <protection/>
    </xf>
    <xf numFmtId="49" fontId="11" fillId="16" borderId="13" xfId="63" applyNumberFormat="1" applyFont="1" applyFill="1" applyBorder="1" applyAlignment="1">
      <alignment horizontal="center" vertical="center"/>
      <protection/>
    </xf>
    <xf numFmtId="49" fontId="11" fillId="16" borderId="14" xfId="63" applyNumberFormat="1" applyFont="1" applyFill="1" applyBorder="1" applyAlignment="1">
      <alignment horizontal="center" vertical="center"/>
      <protection/>
    </xf>
    <xf numFmtId="49" fontId="6" fillId="39" borderId="10" xfId="0" applyNumberFormat="1" applyFont="1" applyFill="1" applyBorder="1" applyAlignment="1">
      <alignment horizontal="left" vertical="center" wrapText="1"/>
    </xf>
    <xf numFmtId="49" fontId="6" fillId="39" borderId="13" xfId="63" applyNumberFormat="1" applyFont="1" applyFill="1" applyBorder="1" applyAlignment="1">
      <alignment horizontal="right" vertical="center"/>
      <protection/>
    </xf>
    <xf numFmtId="49" fontId="6" fillId="39" borderId="15" xfId="63" applyNumberFormat="1" applyFont="1" applyFill="1" applyBorder="1" applyAlignment="1">
      <alignment horizontal="center" vertical="center"/>
      <protection/>
    </xf>
    <xf numFmtId="49" fontId="6" fillId="39" borderId="14" xfId="63" applyNumberFormat="1" applyFont="1" applyFill="1" applyBorder="1" applyAlignment="1">
      <alignment horizontal="left" vertical="center"/>
      <protection/>
    </xf>
    <xf numFmtId="49" fontId="6" fillId="39" borderId="10" xfId="63" applyNumberFormat="1" applyFont="1" applyFill="1" applyBorder="1" applyAlignment="1">
      <alignment horizontal="center" vertical="center"/>
      <protection/>
    </xf>
    <xf numFmtId="49" fontId="6" fillId="39" borderId="14" xfId="63" applyNumberFormat="1" applyFont="1" applyFill="1" applyBorder="1" applyAlignment="1">
      <alignment horizontal="center" vertical="center"/>
      <protection/>
    </xf>
    <xf numFmtId="172" fontId="6" fillId="39" borderId="10" xfId="63" applyNumberFormat="1" applyFont="1" applyFill="1" applyBorder="1" applyAlignment="1">
      <alignment horizontal="right" vertical="center"/>
      <protection/>
    </xf>
    <xf numFmtId="49" fontId="6" fillId="39" borderId="10" xfId="63" applyNumberFormat="1" applyFont="1" applyFill="1" applyBorder="1" applyAlignment="1">
      <alignment horizontal="left" vertical="center" wrapText="1"/>
      <protection/>
    </xf>
    <xf numFmtId="0" fontId="6" fillId="39" borderId="10" xfId="63" applyFont="1" applyFill="1" applyBorder="1" applyAlignment="1">
      <alignment horizontal="center" vertical="center"/>
      <protection/>
    </xf>
    <xf numFmtId="49" fontId="6" fillId="39" borderId="13" xfId="63" applyNumberFormat="1" applyFont="1" applyFill="1" applyBorder="1" applyAlignment="1">
      <alignment horizontal="center" vertical="center"/>
      <protection/>
    </xf>
    <xf numFmtId="172" fontId="11" fillId="40" borderId="10" xfId="63" applyNumberFormat="1" applyFont="1" applyFill="1" applyBorder="1" applyAlignment="1">
      <alignment horizontal="right" vertical="center" wrapText="1"/>
      <protection/>
    </xf>
    <xf numFmtId="0" fontId="21" fillId="0" borderId="16" xfId="124" applyFont="1" applyFill="1" applyBorder="1" applyAlignment="1">
      <alignment vertical="center"/>
      <protection/>
    </xf>
    <xf numFmtId="49" fontId="21" fillId="0" borderId="0" xfId="124" applyNumberFormat="1" applyFont="1" applyFill="1" applyBorder="1" applyAlignment="1">
      <alignment horizontal="center" vertical="center"/>
      <protection/>
    </xf>
    <xf numFmtId="0" fontId="21" fillId="0" borderId="0" xfId="124" applyFont="1" applyFill="1" applyBorder="1" applyAlignment="1">
      <alignment vertical="center"/>
      <protection/>
    </xf>
    <xf numFmtId="49" fontId="20" fillId="0" borderId="0" xfId="124" applyNumberFormat="1" applyFont="1" applyFill="1" applyBorder="1" applyAlignment="1">
      <alignment horizontal="right" vertical="center"/>
      <protection/>
    </xf>
    <xf numFmtId="49" fontId="20" fillId="0" borderId="0" xfId="124" applyNumberFormat="1" applyFont="1" applyFill="1" applyBorder="1" applyAlignment="1">
      <alignment horizontal="left" vertical="center"/>
      <protection/>
    </xf>
    <xf numFmtId="172" fontId="21" fillId="0" borderId="0" xfId="124" applyNumberFormat="1" applyFont="1" applyFill="1" applyBorder="1" applyAlignment="1">
      <alignment horizontal="center" vertical="center"/>
      <protection/>
    </xf>
    <xf numFmtId="0" fontId="21" fillId="0" borderId="0" xfId="124" applyFont="1" applyFill="1" applyAlignment="1">
      <alignment vertical="center"/>
      <protection/>
    </xf>
    <xf numFmtId="49" fontId="21" fillId="0" borderId="0" xfId="124" applyNumberFormat="1" applyFont="1" applyFill="1" applyAlignment="1">
      <alignment horizontal="center" vertical="center"/>
      <protection/>
    </xf>
    <xf numFmtId="49" fontId="20" fillId="0" borderId="0" xfId="124" applyNumberFormat="1" applyFont="1" applyFill="1" applyAlignment="1">
      <alignment horizontal="right" vertical="center"/>
      <protection/>
    </xf>
    <xf numFmtId="49" fontId="20" fillId="0" borderId="0" xfId="124" applyNumberFormat="1" applyFont="1" applyFill="1" applyAlignment="1">
      <alignment horizontal="left" vertical="center"/>
      <protection/>
    </xf>
    <xf numFmtId="172" fontId="21" fillId="0" borderId="0" xfId="124" applyNumberFormat="1" applyFont="1" applyFill="1" applyAlignment="1">
      <alignment horizontal="center" vertical="center"/>
      <protection/>
    </xf>
    <xf numFmtId="0" fontId="23" fillId="0" borderId="0" xfId="124" applyFont="1" applyFill="1" applyAlignment="1">
      <alignment vertical="center"/>
      <protection/>
    </xf>
    <xf numFmtId="49" fontId="23" fillId="0" borderId="0" xfId="124" applyNumberFormat="1" applyFont="1" applyFill="1" applyAlignment="1">
      <alignment horizontal="center" vertical="center"/>
      <protection/>
    </xf>
    <xf numFmtId="49" fontId="24" fillId="0" borderId="0" xfId="124" applyNumberFormat="1" applyFont="1" applyFill="1" applyAlignment="1">
      <alignment horizontal="right" vertical="center"/>
      <protection/>
    </xf>
    <xf numFmtId="49" fontId="24" fillId="0" borderId="0" xfId="124" applyNumberFormat="1" applyFont="1" applyFill="1" applyAlignment="1">
      <alignment horizontal="left" vertical="center"/>
      <protection/>
    </xf>
    <xf numFmtId="172" fontId="23" fillId="0" borderId="0" xfId="124" applyNumberFormat="1" applyFont="1" applyFill="1" applyAlignment="1">
      <alignment horizontal="center" vertical="center"/>
      <protection/>
    </xf>
    <xf numFmtId="0" fontId="23" fillId="0" borderId="0" xfId="124" applyFont="1" applyAlignment="1">
      <alignment vertical="center"/>
      <protection/>
    </xf>
    <xf numFmtId="49" fontId="23" fillId="0" borderId="0" xfId="124" applyNumberFormat="1" applyFont="1" applyAlignment="1">
      <alignment horizontal="center" vertical="center"/>
      <protection/>
    </xf>
    <xf numFmtId="49" fontId="24" fillId="0" borderId="0" xfId="124" applyNumberFormat="1" applyFont="1" applyAlignment="1">
      <alignment horizontal="right" vertical="center"/>
      <protection/>
    </xf>
    <xf numFmtId="49" fontId="24" fillId="0" borderId="0" xfId="124" applyNumberFormat="1" applyFont="1" applyAlignment="1">
      <alignment horizontal="left" vertical="center"/>
      <protection/>
    </xf>
    <xf numFmtId="172" fontId="23" fillId="0" borderId="0" xfId="124" applyNumberFormat="1" applyFont="1" applyAlignment="1">
      <alignment horizontal="center" vertical="center"/>
      <protection/>
    </xf>
    <xf numFmtId="49" fontId="6" fillId="12" borderId="14" xfId="63" applyNumberFormat="1" applyFont="1" applyFill="1" applyBorder="1" applyAlignment="1">
      <alignment horizontal="left" vertical="center"/>
      <protection/>
    </xf>
    <xf numFmtId="49" fontId="11" fillId="12" borderId="14" xfId="63" applyNumberFormat="1" applyFont="1" applyFill="1" applyBorder="1" applyAlignment="1">
      <alignment horizontal="left" vertical="center"/>
      <protection/>
    </xf>
    <xf numFmtId="172" fontId="22" fillId="0" borderId="0" xfId="63" applyNumberFormat="1" applyFont="1" applyFill="1" applyAlignment="1">
      <alignment vertical="center"/>
      <protection/>
    </xf>
    <xf numFmtId="0" fontId="11" fillId="10" borderId="10" xfId="63" applyFont="1" applyFill="1" applyBorder="1" applyAlignment="1">
      <alignment horizontal="left" vertical="justify" wrapText="1"/>
      <protection/>
    </xf>
    <xf numFmtId="0" fontId="26" fillId="33" borderId="0" xfId="63" applyFont="1" applyFill="1" applyBorder="1" applyAlignment="1">
      <alignment vertical="center"/>
      <protection/>
    </xf>
    <xf numFmtId="0" fontId="26" fillId="0" borderId="0" xfId="63" applyFont="1" applyBorder="1" applyAlignment="1">
      <alignment vertical="center"/>
      <protection/>
    </xf>
    <xf numFmtId="0" fontId="26" fillId="0" borderId="0" xfId="63" applyFont="1" applyAlignment="1">
      <alignment vertical="center"/>
      <protection/>
    </xf>
    <xf numFmtId="0" fontId="26" fillId="33" borderId="0" xfId="63" applyFont="1" applyFill="1" applyAlignment="1">
      <alignment vertical="center"/>
      <protection/>
    </xf>
    <xf numFmtId="178" fontId="11" fillId="33" borderId="10" xfId="63" applyNumberFormat="1" applyFont="1" applyFill="1" applyBorder="1" applyAlignment="1">
      <alignment horizontal="right" vertical="center"/>
      <protection/>
    </xf>
    <xf numFmtId="172" fontId="17" fillId="18" borderId="10" xfId="63" applyNumberFormat="1" applyFont="1" applyFill="1" applyBorder="1" applyAlignment="1">
      <alignment horizontal="right" vertical="center"/>
      <protection/>
    </xf>
    <xf numFmtId="172" fontId="19" fillId="18" borderId="10" xfId="63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178" fontId="11" fillId="0" borderId="10" xfId="63" applyNumberFormat="1" applyFont="1" applyFill="1" applyBorder="1" applyAlignment="1">
      <alignment horizontal="right" vertical="center"/>
      <protection/>
    </xf>
    <xf numFmtId="178" fontId="6" fillId="0" borderId="10" xfId="63" applyNumberFormat="1" applyFont="1" applyFill="1" applyBorder="1" applyAlignment="1">
      <alignment horizontal="right" vertical="center"/>
      <protection/>
    </xf>
    <xf numFmtId="172" fontId="20" fillId="18" borderId="10" xfId="63" applyNumberFormat="1" applyFont="1" applyFill="1" applyBorder="1" applyAlignment="1">
      <alignment horizontal="right" vertical="center"/>
      <protection/>
    </xf>
    <xf numFmtId="0" fontId="6" fillId="33" borderId="0" xfId="63" applyFont="1" applyFill="1" applyAlignment="1">
      <alignment vertical="center"/>
      <protection/>
    </xf>
    <xf numFmtId="178" fontId="6" fillId="33" borderId="10" xfId="63" applyNumberFormat="1" applyFont="1" applyFill="1" applyBorder="1" applyAlignment="1">
      <alignment horizontal="right" vertical="center"/>
      <protection/>
    </xf>
    <xf numFmtId="172" fontId="19" fillId="0" borderId="10" xfId="63" applyNumberFormat="1" applyFont="1" applyFill="1" applyBorder="1" applyAlignment="1">
      <alignment horizontal="right" vertical="center"/>
      <protection/>
    </xf>
    <xf numFmtId="49" fontId="11" fillId="10" borderId="10" xfId="63" applyNumberFormat="1" applyFont="1" applyFill="1" applyBorder="1" applyAlignment="1">
      <alignment horizontal="center" vertical="center"/>
      <protection/>
    </xf>
    <xf numFmtId="178" fontId="11" fillId="10" borderId="10" xfId="63" applyNumberFormat="1" applyFont="1" applyFill="1" applyBorder="1" applyAlignment="1">
      <alignment horizontal="right" vertical="center"/>
      <protection/>
    </xf>
    <xf numFmtId="172" fontId="19" fillId="36" borderId="10" xfId="63" applyNumberFormat="1" applyFont="1" applyFill="1" applyBorder="1" applyAlignment="1">
      <alignment horizontal="right" vertical="center"/>
      <protection/>
    </xf>
    <xf numFmtId="172" fontId="6" fillId="18" borderId="10" xfId="63" applyNumberFormat="1" applyFont="1" applyFill="1" applyBorder="1" applyAlignment="1">
      <alignment horizontal="right" vertical="center"/>
      <protection/>
    </xf>
    <xf numFmtId="172" fontId="11" fillId="18" borderId="10" xfId="63" applyNumberFormat="1" applyFont="1" applyFill="1" applyBorder="1" applyAlignment="1">
      <alignment horizontal="right" vertical="center"/>
      <protection/>
    </xf>
    <xf numFmtId="49" fontId="6" fillId="0" borderId="10" xfId="63" applyNumberFormat="1" applyFont="1" applyFill="1" applyBorder="1" applyAlignment="1">
      <alignment horizontal="left" vertical="top" wrapText="1"/>
      <protection/>
    </xf>
    <xf numFmtId="0" fontId="18" fillId="0" borderId="0" xfId="63" applyFont="1" applyFill="1" applyAlignment="1">
      <alignment vertical="center"/>
      <protection/>
    </xf>
    <xf numFmtId="0" fontId="25" fillId="0" borderId="0" xfId="63" applyFont="1" applyFill="1" applyAlignment="1">
      <alignment vertical="center"/>
      <protection/>
    </xf>
    <xf numFmtId="49" fontId="11" fillId="16" borderId="10" xfId="0" applyNumberFormat="1" applyFont="1" applyFill="1" applyBorder="1" applyAlignment="1">
      <alignment horizontal="left" vertical="center" wrapText="1"/>
    </xf>
    <xf numFmtId="49" fontId="11" fillId="16" borderId="14" xfId="63" applyNumberFormat="1" applyFont="1" applyFill="1" applyBorder="1" applyAlignment="1">
      <alignment horizontal="left" vertical="center"/>
      <protection/>
    </xf>
    <xf numFmtId="0" fontId="11" fillId="16" borderId="10" xfId="63" applyFont="1" applyFill="1" applyBorder="1" applyAlignment="1">
      <alignment horizontal="center" vertical="center"/>
      <protection/>
    </xf>
    <xf numFmtId="178" fontId="11" fillId="16" borderId="10" xfId="63" applyNumberFormat="1" applyFont="1" applyFill="1" applyBorder="1" applyAlignment="1">
      <alignment horizontal="right" vertical="center"/>
      <protection/>
    </xf>
    <xf numFmtId="172" fontId="17" fillId="41" borderId="10" xfId="63" applyNumberFormat="1" applyFont="1" applyFill="1" applyBorder="1" applyAlignment="1">
      <alignment horizontal="right" vertical="center"/>
      <protection/>
    </xf>
    <xf numFmtId="172" fontId="19" fillId="41" borderId="10" xfId="63" applyNumberFormat="1" applyFont="1" applyFill="1" applyBorder="1" applyAlignment="1">
      <alignment horizontal="right" vertical="center"/>
      <protection/>
    </xf>
    <xf numFmtId="49" fontId="11" fillId="10" borderId="10" xfId="0" applyNumberFormat="1" applyFont="1" applyFill="1" applyBorder="1" applyAlignment="1">
      <alignment horizontal="left" vertical="center" wrapText="1"/>
    </xf>
    <xf numFmtId="0" fontId="11" fillId="16" borderId="10" xfId="63" applyFont="1" applyFill="1" applyBorder="1" applyAlignment="1">
      <alignment horizontal="left" vertical="center" wrapText="1"/>
      <protection/>
    </xf>
    <xf numFmtId="49" fontId="11" fillId="16" borderId="13" xfId="63" applyNumberFormat="1" applyFont="1" applyFill="1" applyBorder="1" applyAlignment="1">
      <alignment horizontal="right" vertical="center" wrapText="1"/>
      <protection/>
    </xf>
    <xf numFmtId="178" fontId="11" fillId="10" borderId="14" xfId="63" applyNumberFormat="1" applyFont="1" applyFill="1" applyBorder="1" applyAlignment="1">
      <alignment horizontal="right" vertical="center"/>
      <protection/>
    </xf>
    <xf numFmtId="172" fontId="17" fillId="36" borderId="10" xfId="63" applyNumberFormat="1" applyFont="1" applyFill="1" applyBorder="1" applyAlignment="1">
      <alignment horizontal="right" vertical="center"/>
      <protection/>
    </xf>
    <xf numFmtId="0" fontId="25" fillId="33" borderId="0" xfId="63" applyFont="1" applyFill="1" applyAlignment="1">
      <alignment vertical="center"/>
      <protection/>
    </xf>
    <xf numFmtId="178" fontId="11" fillId="33" borderId="14" xfId="63" applyNumberFormat="1" applyFont="1" applyFill="1" applyBorder="1" applyAlignment="1">
      <alignment horizontal="right" vertical="center"/>
      <protection/>
    </xf>
    <xf numFmtId="178" fontId="11" fillId="0" borderId="14" xfId="63" applyNumberFormat="1" applyFont="1" applyFill="1" applyBorder="1" applyAlignment="1">
      <alignment horizontal="right" vertical="center"/>
      <protection/>
    </xf>
    <xf numFmtId="178" fontId="6" fillId="0" borderId="14" xfId="63" applyNumberFormat="1" applyFont="1" applyFill="1" applyBorder="1" applyAlignment="1">
      <alignment horizontal="right" vertical="center"/>
      <protection/>
    </xf>
    <xf numFmtId="178" fontId="6" fillId="34" borderId="10" xfId="63" applyNumberFormat="1" applyFont="1" applyFill="1" applyBorder="1" applyAlignment="1">
      <alignment horizontal="right" vertical="center"/>
      <protection/>
    </xf>
    <xf numFmtId="49" fontId="11" fillId="10" borderId="15" xfId="63" applyNumberFormat="1" applyFont="1" applyFill="1" applyBorder="1" applyAlignment="1">
      <alignment horizontal="right" vertical="center"/>
      <protection/>
    </xf>
    <xf numFmtId="49" fontId="11" fillId="0" borderId="0" xfId="63" applyNumberFormat="1" applyFont="1" applyFill="1" applyBorder="1" applyAlignment="1">
      <alignment horizontal="center" vertical="center" wrapText="1"/>
      <protection/>
    </xf>
    <xf numFmtId="49" fontId="11" fillId="0" borderId="0" xfId="63" applyNumberFormat="1" applyFont="1" applyFill="1" applyBorder="1" applyAlignment="1">
      <alignment horizontal="right" vertical="center" wrapText="1"/>
      <protection/>
    </xf>
    <xf numFmtId="49" fontId="11" fillId="0" borderId="0" xfId="63" applyNumberFormat="1" applyFont="1" applyFill="1" applyBorder="1" applyAlignment="1">
      <alignment vertical="center" wrapText="1"/>
      <protection/>
    </xf>
    <xf numFmtId="0" fontId="17" fillId="0" borderId="0" xfId="74" applyNumberFormat="1" applyFont="1" applyFill="1" applyBorder="1" applyAlignment="1">
      <alignment horizontal="center" vertical="center" wrapText="1"/>
      <protection/>
    </xf>
    <xf numFmtId="0" fontId="11" fillId="0" borderId="0" xfId="63" applyFont="1" applyFill="1" applyBorder="1" applyAlignment="1">
      <alignment horizontal="center" vertical="center" wrapText="1"/>
      <protection/>
    </xf>
    <xf numFmtId="178" fontId="11" fillId="0" borderId="10" xfId="63" applyNumberFormat="1" applyFont="1" applyFill="1" applyBorder="1" applyAlignment="1">
      <alignment horizontal="center" vertical="center" wrapText="1"/>
      <protection/>
    </xf>
    <xf numFmtId="49" fontId="11" fillId="0" borderId="0" xfId="63" applyNumberFormat="1" applyFont="1" applyFill="1" applyAlignment="1">
      <alignment vertical="center"/>
      <protection/>
    </xf>
    <xf numFmtId="178" fontId="11" fillId="0" borderId="10" xfId="63" applyNumberFormat="1" applyFont="1" applyFill="1" applyBorder="1" applyAlignment="1">
      <alignment horizontal="center" vertical="center"/>
      <protection/>
    </xf>
    <xf numFmtId="172" fontId="11" fillId="0" borderId="0" xfId="63" applyNumberFormat="1" applyFont="1" applyFill="1" applyAlignment="1">
      <alignment vertical="center"/>
      <protection/>
    </xf>
    <xf numFmtId="178" fontId="25" fillId="0" borderId="0" xfId="63" applyNumberFormat="1" applyFont="1" applyFill="1" applyAlignment="1">
      <alignment vertical="center"/>
      <protection/>
    </xf>
    <xf numFmtId="49" fontId="11" fillId="16" borderId="15" xfId="63" applyNumberFormat="1" applyFont="1" applyFill="1" applyBorder="1" applyAlignment="1">
      <alignment horizontal="right" vertical="center" wrapText="1"/>
      <protection/>
    </xf>
    <xf numFmtId="172" fontId="66" fillId="18" borderId="10" xfId="63" applyNumberFormat="1" applyFont="1" applyFill="1" applyBorder="1" applyAlignment="1">
      <alignment horizontal="right" vertical="center"/>
      <protection/>
    </xf>
    <xf numFmtId="172" fontId="67" fillId="18" borderId="10" xfId="63" applyNumberFormat="1" applyFont="1" applyFill="1" applyBorder="1" applyAlignment="1">
      <alignment horizontal="right" vertical="center"/>
      <protection/>
    </xf>
    <xf numFmtId="0" fontId="11" fillId="16" borderId="14" xfId="63" applyFont="1" applyFill="1" applyBorder="1" applyAlignment="1">
      <alignment horizontal="center" vertical="center"/>
      <protection/>
    </xf>
    <xf numFmtId="178" fontId="11" fillId="16" borderId="14" xfId="63" applyNumberFormat="1" applyFont="1" applyFill="1" applyBorder="1" applyAlignment="1">
      <alignment horizontal="right" vertical="center"/>
      <protection/>
    </xf>
    <xf numFmtId="0" fontId="11" fillId="16" borderId="10" xfId="63" applyFont="1" applyFill="1" applyBorder="1" applyAlignment="1">
      <alignment vertical="center" wrapText="1"/>
      <protection/>
    </xf>
    <xf numFmtId="0" fontId="11" fillId="16" borderId="14" xfId="63" applyFont="1" applyFill="1" applyBorder="1" applyAlignment="1">
      <alignment vertical="center"/>
      <protection/>
    </xf>
    <xf numFmtId="0" fontId="18" fillId="33" borderId="0" xfId="63" applyFont="1" applyFill="1" applyAlignment="1">
      <alignment vertical="center"/>
      <protection/>
    </xf>
    <xf numFmtId="172" fontId="17" fillId="33" borderId="10" xfId="63" applyNumberFormat="1" applyFont="1" applyFill="1" applyBorder="1" applyAlignment="1">
      <alignment horizontal="right" vertical="center"/>
      <protection/>
    </xf>
    <xf numFmtId="172" fontId="6" fillId="18" borderId="0" xfId="63" applyNumberFormat="1" applyFont="1" applyFill="1" applyBorder="1" applyAlignment="1">
      <alignment horizontal="right" vertical="center"/>
      <protection/>
    </xf>
    <xf numFmtId="0" fontId="19" fillId="0" borderId="0" xfId="63" applyFont="1" applyFill="1" applyAlignment="1">
      <alignment vertical="center"/>
      <protection/>
    </xf>
    <xf numFmtId="178" fontId="11" fillId="36" borderId="10" xfId="63" applyNumberFormat="1" applyFont="1" applyFill="1" applyBorder="1" applyAlignment="1">
      <alignment horizontal="right" vertical="center"/>
      <protection/>
    </xf>
    <xf numFmtId="178" fontId="20" fillId="0" borderId="10" xfId="63" applyNumberFormat="1" applyFont="1" applyFill="1" applyBorder="1" applyAlignment="1">
      <alignment horizontal="right" vertical="center"/>
      <protection/>
    </xf>
    <xf numFmtId="178" fontId="17" fillId="0" borderId="10" xfId="63" applyNumberFormat="1" applyFont="1" applyFill="1" applyBorder="1" applyAlignment="1">
      <alignment horizontal="right" vertical="center"/>
      <protection/>
    </xf>
    <xf numFmtId="49" fontId="19" fillId="0" borderId="13" xfId="63" applyNumberFormat="1" applyFont="1" applyFill="1" applyBorder="1" applyAlignment="1">
      <alignment horizontal="right" vertical="center" wrapText="1"/>
      <protection/>
    </xf>
    <xf numFmtId="178" fontId="19" fillId="0" borderId="10" xfId="63" applyNumberFormat="1" applyFont="1" applyFill="1" applyBorder="1" applyAlignment="1">
      <alignment horizontal="right" vertical="center"/>
      <protection/>
    </xf>
    <xf numFmtId="172" fontId="19" fillId="0" borderId="10" xfId="63" applyNumberFormat="1" applyFont="1" applyFill="1" applyBorder="1" applyAlignment="1">
      <alignment vertical="center"/>
      <protection/>
    </xf>
    <xf numFmtId="49" fontId="11" fillId="42" borderId="10" xfId="63" applyNumberFormat="1" applyFont="1" applyFill="1" applyBorder="1" applyAlignment="1">
      <alignment horizontal="left" vertical="center" wrapText="1"/>
      <protection/>
    </xf>
    <xf numFmtId="49" fontId="6" fillId="42" borderId="13" xfId="63" applyNumberFormat="1" applyFont="1" applyFill="1" applyBorder="1" applyAlignment="1">
      <alignment horizontal="right" vertical="center"/>
      <protection/>
    </xf>
    <xf numFmtId="49" fontId="6" fillId="42" borderId="14" xfId="63" applyNumberFormat="1" applyFont="1" applyFill="1" applyBorder="1" applyAlignment="1">
      <alignment horizontal="left" vertical="center"/>
      <protection/>
    </xf>
    <xf numFmtId="49" fontId="6" fillId="42" borderId="15" xfId="63" applyNumberFormat="1" applyFont="1" applyFill="1" applyBorder="1" applyAlignment="1">
      <alignment vertical="center"/>
      <protection/>
    </xf>
    <xf numFmtId="0" fontId="6" fillId="42" borderId="10" xfId="63" applyFont="1" applyFill="1" applyBorder="1" applyAlignment="1">
      <alignment vertical="center"/>
      <protection/>
    </xf>
    <xf numFmtId="172" fontId="11" fillId="42" borderId="10" xfId="63" applyNumberFormat="1" applyFont="1" applyFill="1" applyBorder="1" applyAlignment="1">
      <alignment horizontal="right" vertical="center"/>
      <protection/>
    </xf>
    <xf numFmtId="49" fontId="11" fillId="10" borderId="10" xfId="63" applyNumberFormat="1" applyFont="1" applyFill="1" applyBorder="1" applyAlignment="1">
      <alignment horizontal="left" vertical="top" wrapText="1"/>
      <protection/>
    </xf>
    <xf numFmtId="0" fontId="11" fillId="10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left" vertical="center" wrapText="1"/>
    </xf>
    <xf numFmtId="172" fontId="11" fillId="10" borderId="10" xfId="0" applyNumberFormat="1" applyFont="1" applyFill="1" applyBorder="1" applyAlignment="1">
      <alignment horizontal="right" vertical="center"/>
    </xf>
    <xf numFmtId="0" fontId="11" fillId="42" borderId="10" xfId="0" applyFont="1" applyFill="1" applyBorder="1" applyAlignment="1">
      <alignment horizontal="center" vertical="center"/>
    </xf>
    <xf numFmtId="0" fontId="11" fillId="42" borderId="10" xfId="0" applyFont="1" applyFill="1" applyBorder="1" applyAlignment="1">
      <alignment horizontal="left" vertical="center" wrapText="1"/>
    </xf>
    <xf numFmtId="172" fontId="11" fillId="42" borderId="10" xfId="0" applyNumberFormat="1" applyFont="1" applyFill="1" applyBorder="1" applyAlignment="1">
      <alignment horizontal="right" vertical="center"/>
    </xf>
    <xf numFmtId="0" fontId="11" fillId="43" borderId="10" xfId="0" applyFont="1" applyFill="1" applyBorder="1" applyAlignment="1">
      <alignment vertical="center"/>
    </xf>
    <xf numFmtId="0" fontId="11" fillId="43" borderId="10" xfId="0" applyFont="1" applyFill="1" applyBorder="1" applyAlignment="1">
      <alignment horizontal="left" vertical="center" wrapText="1"/>
    </xf>
    <xf numFmtId="172" fontId="11" fillId="43" borderId="10" xfId="0" applyNumberFormat="1" applyFont="1" applyFill="1" applyBorder="1" applyAlignment="1">
      <alignment horizontal="right" vertical="center"/>
    </xf>
    <xf numFmtId="0" fontId="11" fillId="10" borderId="10" xfId="0" applyNumberFormat="1" applyFont="1" applyFill="1" applyBorder="1" applyAlignment="1">
      <alignment horizontal="left" vertical="center" wrapText="1"/>
    </xf>
    <xf numFmtId="172" fontId="11" fillId="41" borderId="10" xfId="0" applyNumberFormat="1" applyFont="1" applyFill="1" applyBorder="1" applyAlignment="1">
      <alignment horizontal="right" vertical="center"/>
    </xf>
    <xf numFmtId="172" fontId="6" fillId="10" borderId="10" xfId="0" applyNumberFormat="1" applyFont="1" applyFill="1" applyBorder="1" applyAlignment="1">
      <alignment horizontal="right" vertical="center"/>
    </xf>
    <xf numFmtId="172" fontId="11" fillId="0" borderId="13" xfId="63" applyNumberFormat="1" applyFont="1" applyFill="1" applyBorder="1" applyAlignment="1">
      <alignment horizontal="right" vertical="center"/>
      <protection/>
    </xf>
    <xf numFmtId="172" fontId="6" fillId="0" borderId="13" xfId="63" applyNumberFormat="1" applyFont="1" applyFill="1" applyBorder="1" applyAlignment="1">
      <alignment horizontal="right" vertical="center"/>
      <protection/>
    </xf>
    <xf numFmtId="0" fontId="11" fillId="0" borderId="14" xfId="63" applyFont="1" applyFill="1" applyBorder="1" applyAlignment="1">
      <alignment horizontal="center" vertical="center"/>
      <protection/>
    </xf>
    <xf numFmtId="0" fontId="6" fillId="0" borderId="10" xfId="63" applyFont="1" applyFill="1" applyBorder="1" applyAlignment="1">
      <alignment horizontal="left" vertical="top" wrapText="1"/>
      <protection/>
    </xf>
    <xf numFmtId="0" fontId="11" fillId="16" borderId="10" xfId="0" applyNumberFormat="1" applyFont="1" applyFill="1" applyBorder="1" applyAlignment="1">
      <alignment horizontal="left" vertical="center" wrapText="1"/>
    </xf>
    <xf numFmtId="172" fontId="20" fillId="38" borderId="10" xfId="63" applyNumberFormat="1" applyFont="1" applyFill="1" applyBorder="1" applyAlignment="1">
      <alignment horizontal="right" vertical="center"/>
      <protection/>
    </xf>
    <xf numFmtId="172" fontId="19" fillId="38" borderId="10" xfId="63" applyNumberFormat="1" applyFont="1" applyFill="1" applyBorder="1" applyAlignment="1">
      <alignment horizontal="right" vertical="center"/>
      <protection/>
    </xf>
    <xf numFmtId="0" fontId="6" fillId="38" borderId="0" xfId="63" applyFont="1" applyFill="1" applyAlignment="1">
      <alignment vertical="center"/>
      <protection/>
    </xf>
    <xf numFmtId="0" fontId="6" fillId="33" borderId="10" xfId="63" applyNumberFormat="1" applyFont="1" applyFill="1" applyBorder="1" applyAlignment="1">
      <alignment horizontal="left" vertical="center" wrapText="1"/>
      <protection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top" wrapText="1"/>
    </xf>
    <xf numFmtId="0" fontId="1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16" fillId="33" borderId="0" xfId="0" applyFont="1" applyFill="1" applyAlignment="1">
      <alignment horizontal="right" wrapText="1"/>
    </xf>
    <xf numFmtId="0" fontId="11" fillId="0" borderId="0" xfId="63" applyFont="1" applyFill="1" applyAlignment="1">
      <alignment horizontal="center" vertical="center" wrapText="1"/>
      <protection/>
    </xf>
    <xf numFmtId="0" fontId="6" fillId="33" borderId="0" xfId="0" applyFont="1" applyFill="1" applyAlignment="1">
      <alignment horizontal="right" vertical="center" wrapText="1"/>
    </xf>
    <xf numFmtId="0" fontId="6" fillId="33" borderId="0" xfId="74" applyFont="1" applyFill="1" applyAlignment="1">
      <alignment horizontal="right" vertical="center" wrapText="1"/>
      <protection/>
    </xf>
    <xf numFmtId="0" fontId="6" fillId="0" borderId="0" xfId="74" applyFont="1" applyFill="1" applyAlignment="1">
      <alignment horizontal="right" vertical="center" wrapText="1"/>
      <protection/>
    </xf>
    <xf numFmtId="0" fontId="17" fillId="0" borderId="13" xfId="74" applyNumberFormat="1" applyFont="1" applyFill="1" applyBorder="1" applyAlignment="1">
      <alignment horizontal="center" vertical="center" wrapText="1"/>
      <protection/>
    </xf>
    <xf numFmtId="0" fontId="17" fillId="0" borderId="15" xfId="74" applyNumberFormat="1" applyFont="1" applyFill="1" applyBorder="1" applyAlignment="1">
      <alignment horizontal="center" vertical="center" wrapText="1"/>
      <protection/>
    </xf>
    <xf numFmtId="0" fontId="17" fillId="0" borderId="14" xfId="74" applyNumberFormat="1" applyFont="1" applyFill="1" applyBorder="1" applyAlignment="1">
      <alignment horizontal="center" vertical="center" wrapText="1"/>
      <protection/>
    </xf>
    <xf numFmtId="49" fontId="6" fillId="0" borderId="0" xfId="63" applyNumberFormat="1" applyFont="1" applyFill="1" applyBorder="1" applyAlignment="1">
      <alignment horizontal="right" vertical="center" wrapText="1"/>
      <protection/>
    </xf>
    <xf numFmtId="0" fontId="12" fillId="0" borderId="0" xfId="74" applyFont="1" applyFill="1" applyAlignment="1">
      <alignment horizontal="right" vertical="center" wrapText="1"/>
      <protection/>
    </xf>
    <xf numFmtId="49" fontId="12" fillId="0" borderId="0" xfId="63" applyNumberFormat="1" applyFont="1" applyAlignment="1">
      <alignment horizontal="right" vertical="center"/>
      <protection/>
    </xf>
    <xf numFmtId="0" fontId="12" fillId="0" borderId="0" xfId="63" applyFont="1" applyAlignment="1">
      <alignment horizontal="right" vertical="center"/>
      <protection/>
    </xf>
    <xf numFmtId="0" fontId="12" fillId="0" borderId="0" xfId="63" applyFont="1" applyAlignment="1">
      <alignment horizontal="right" vertical="center" wrapText="1"/>
      <protection/>
    </xf>
    <xf numFmtId="49" fontId="11" fillId="0" borderId="13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49" fontId="6" fillId="0" borderId="0" xfId="63" applyNumberFormat="1" applyFont="1" applyAlignment="1">
      <alignment horizontal="right" vertical="center"/>
      <protection/>
    </xf>
    <xf numFmtId="0" fontId="6" fillId="0" borderId="0" xfId="0" applyFont="1" applyAlignment="1">
      <alignment horizontal="right" vertical="center" wrapText="1"/>
    </xf>
    <xf numFmtId="0" fontId="5" fillId="0" borderId="0" xfId="63" applyFont="1" applyAlignment="1">
      <alignment horizontal="center" vertical="center" wrapText="1"/>
      <protection/>
    </xf>
    <xf numFmtId="49" fontId="17" fillId="0" borderId="13" xfId="74" applyNumberFormat="1" applyFont="1" applyBorder="1" applyAlignment="1">
      <alignment horizontal="center" vertical="center" wrapText="1"/>
      <protection/>
    </xf>
    <xf numFmtId="49" fontId="17" fillId="0" borderId="15" xfId="74" applyNumberFormat="1" applyFont="1" applyBorder="1" applyAlignment="1">
      <alignment horizontal="center" vertical="center" wrapText="1"/>
      <protection/>
    </xf>
    <xf numFmtId="49" fontId="17" fillId="0" borderId="14" xfId="74" applyNumberFormat="1" applyFont="1" applyBorder="1" applyAlignment="1">
      <alignment horizontal="center" vertical="center" wrapText="1"/>
      <protection/>
    </xf>
    <xf numFmtId="49" fontId="11" fillId="40" borderId="13" xfId="63" applyNumberFormat="1" applyFont="1" applyFill="1" applyBorder="1" applyAlignment="1">
      <alignment horizontal="left" vertical="center" wrapText="1"/>
      <protection/>
    </xf>
    <xf numFmtId="49" fontId="11" fillId="40" borderId="15" xfId="63" applyNumberFormat="1" applyFont="1" applyFill="1" applyBorder="1" applyAlignment="1">
      <alignment horizontal="left" vertical="center" wrapText="1"/>
      <protection/>
    </xf>
    <xf numFmtId="49" fontId="11" fillId="40" borderId="14" xfId="63" applyNumberFormat="1" applyFont="1" applyFill="1" applyBorder="1" applyAlignment="1">
      <alignment horizontal="left" vertical="center" wrapText="1"/>
      <protection/>
    </xf>
  </cellXfs>
  <cellStyles count="12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10" xfId="64"/>
    <cellStyle name="Обычный 2 11" xfId="65"/>
    <cellStyle name="Обычный 2 12" xfId="66"/>
    <cellStyle name="Обычный 2 13" xfId="67"/>
    <cellStyle name="Обычный 2 14" xfId="68"/>
    <cellStyle name="Обычный 2 15" xfId="69"/>
    <cellStyle name="Обычный 2 16" xfId="70"/>
    <cellStyle name="Обычный 2 17" xfId="71"/>
    <cellStyle name="Обычный 2 18" xfId="72"/>
    <cellStyle name="Обычный 2 19" xfId="73"/>
    <cellStyle name="Обычный 2 2" xfId="74"/>
    <cellStyle name="Обычный 2 20" xfId="75"/>
    <cellStyle name="Обычный 2 21" xfId="76"/>
    <cellStyle name="Обычный 2 22" xfId="77"/>
    <cellStyle name="Обычный 2 23" xfId="78"/>
    <cellStyle name="Обычный 2 24" xfId="79"/>
    <cellStyle name="Обычный 2 25" xfId="80"/>
    <cellStyle name="Обычный 2 26" xfId="81"/>
    <cellStyle name="Обычный 2 27" xfId="82"/>
    <cellStyle name="Обычный 2 28" xfId="83"/>
    <cellStyle name="Обычный 2 29" xfId="84"/>
    <cellStyle name="Обычный 2 3" xfId="85"/>
    <cellStyle name="Обычный 2 30" xfId="86"/>
    <cellStyle name="Обычный 2 31" xfId="87"/>
    <cellStyle name="Обычный 2 32" xfId="88"/>
    <cellStyle name="Обычный 2 33" xfId="89"/>
    <cellStyle name="Обычный 2 34" xfId="90"/>
    <cellStyle name="Обычный 2 35" xfId="91"/>
    <cellStyle name="Обычный 2 36" xfId="92"/>
    <cellStyle name="Обычный 2 37" xfId="93"/>
    <cellStyle name="Обычный 2 38" xfId="94"/>
    <cellStyle name="Обычный 2 39" xfId="95"/>
    <cellStyle name="Обычный 2 4" xfId="96"/>
    <cellStyle name="Обычный 2 40" xfId="97"/>
    <cellStyle name="Обычный 2 41" xfId="98"/>
    <cellStyle name="Обычный 2 5" xfId="99"/>
    <cellStyle name="Обычный 2 6" xfId="100"/>
    <cellStyle name="Обычный 2 7" xfId="101"/>
    <cellStyle name="Обычный 2 8" xfId="102"/>
    <cellStyle name="Обычный 2 9" xfId="103"/>
    <cellStyle name="Обычный 20" xfId="104"/>
    <cellStyle name="Обычный 21" xfId="105"/>
    <cellStyle name="Обычный 22" xfId="106"/>
    <cellStyle name="Обычный 23" xfId="107"/>
    <cellStyle name="Обычный 24" xfId="108"/>
    <cellStyle name="Обычный 25" xfId="109"/>
    <cellStyle name="Обычный 26" xfId="110"/>
    <cellStyle name="Обычный 28" xfId="111"/>
    <cellStyle name="Обычный 29" xfId="112"/>
    <cellStyle name="Обычный 3" xfId="113"/>
    <cellStyle name="Обычный 31" xfId="114"/>
    <cellStyle name="Обычный 32" xfId="115"/>
    <cellStyle name="Обычный 33" xfId="116"/>
    <cellStyle name="Обычный 34" xfId="117"/>
    <cellStyle name="Обычный 35" xfId="118"/>
    <cellStyle name="Обычный 36" xfId="119"/>
    <cellStyle name="Обычный 37" xfId="120"/>
    <cellStyle name="Обычный 38" xfId="121"/>
    <cellStyle name="Обычный 39" xfId="122"/>
    <cellStyle name="Обычный 4" xfId="123"/>
    <cellStyle name="Обычный 4_Приложения к решению № от-1" xfId="124"/>
    <cellStyle name="Обычный 40" xfId="125"/>
    <cellStyle name="Обычный 41" xfId="126"/>
    <cellStyle name="Обычный 5" xfId="127"/>
    <cellStyle name="Обычный 6" xfId="128"/>
    <cellStyle name="Обычный 7" xfId="129"/>
    <cellStyle name="Обычный 8" xfId="130"/>
    <cellStyle name="Обычный 9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Финансовый 2" xfId="141"/>
    <cellStyle name="Хороший" xfId="1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B4" sqref="B4:C4"/>
    </sheetView>
  </sheetViews>
  <sheetFormatPr defaultColWidth="9.00390625" defaultRowHeight="12.75"/>
  <cols>
    <col min="1" max="1" width="41.125" style="0" customWidth="1"/>
    <col min="2" max="2" width="82.00390625" style="0" customWidth="1"/>
    <col min="3" max="3" width="26.25390625" style="0" customWidth="1"/>
    <col min="4" max="6" width="0" style="0" hidden="1" customWidth="1"/>
  </cols>
  <sheetData>
    <row r="1" spans="1:3" ht="18.75">
      <c r="A1" s="33"/>
      <c r="B1" s="366" t="s">
        <v>262</v>
      </c>
      <c r="C1" s="366"/>
    </row>
    <row r="2" spans="1:3" ht="23.25">
      <c r="A2" s="34"/>
      <c r="B2" s="368" t="s">
        <v>443</v>
      </c>
      <c r="C2" s="368"/>
    </row>
    <row r="3" spans="1:3" ht="23.25">
      <c r="A3" s="34"/>
      <c r="B3" s="368" t="s">
        <v>196</v>
      </c>
      <c r="C3" s="368"/>
    </row>
    <row r="4" spans="1:3" ht="15.75" customHeight="1">
      <c r="A4" s="33"/>
      <c r="B4" s="365" t="s">
        <v>588</v>
      </c>
      <c r="C4" s="365"/>
    </row>
    <row r="5" spans="1:3" ht="87.75" customHeight="1">
      <c r="A5" s="367" t="s">
        <v>582</v>
      </c>
      <c r="B5" s="367"/>
      <c r="C5" s="367"/>
    </row>
    <row r="6" spans="1:3" ht="15.75">
      <c r="A6" s="33"/>
      <c r="B6" s="35"/>
      <c r="C6" s="32"/>
    </row>
    <row r="7" spans="1:3" ht="15.75">
      <c r="A7" s="33"/>
      <c r="B7" s="35"/>
      <c r="C7" s="36"/>
    </row>
    <row r="8" spans="1:3" ht="28.5">
      <c r="A8" s="37" t="s">
        <v>213</v>
      </c>
      <c r="B8" s="38" t="s">
        <v>212</v>
      </c>
      <c r="C8" s="39" t="s">
        <v>211</v>
      </c>
    </row>
    <row r="9" spans="1:3" ht="58.5" customHeight="1">
      <c r="A9" s="50" t="s">
        <v>263</v>
      </c>
      <c r="B9" s="49" t="s">
        <v>264</v>
      </c>
      <c r="C9" s="51">
        <f>C11+C10</f>
        <v>909.9000000000015</v>
      </c>
    </row>
    <row r="10" spans="1:3" ht="51.75" customHeight="1">
      <c r="A10" s="40" t="s">
        <v>265</v>
      </c>
      <c r="B10" s="15" t="s">
        <v>266</v>
      </c>
      <c r="C10" s="41">
        <f>-'Пр.2'!C55</f>
        <v>-30094.800000000003</v>
      </c>
    </row>
    <row r="11" spans="1:3" ht="46.5" customHeight="1">
      <c r="A11" s="42" t="s">
        <v>267</v>
      </c>
      <c r="B11" s="15" t="s">
        <v>268</v>
      </c>
      <c r="C11" s="41">
        <f>'Пр.3 '!H584</f>
        <v>31004.700000000004</v>
      </c>
    </row>
    <row r="12" spans="1:3" ht="30" customHeight="1">
      <c r="A12" s="43"/>
      <c r="B12" s="44" t="s">
        <v>269</v>
      </c>
      <c r="C12" s="45">
        <f>C9</f>
        <v>909.9000000000015</v>
      </c>
    </row>
  </sheetData>
  <sheetProtection/>
  <mergeCells count="5">
    <mergeCell ref="B4:C4"/>
    <mergeCell ref="B1:C1"/>
    <mergeCell ref="A5:C5"/>
    <mergeCell ref="B3:C3"/>
    <mergeCell ref="B2:C2"/>
  </mergeCells>
  <printOptions/>
  <pageMargins left="1.1811023622047243" right="0.5905511811023622" top="0.7874015748031497" bottom="0.7874015748031497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view="pageBreakPreview" zoomScaleSheetLayoutView="100" zoomScalePageLayoutView="0" workbookViewId="0" topLeftCell="A1">
      <selection activeCell="B4" sqref="B4:C4"/>
    </sheetView>
  </sheetViews>
  <sheetFormatPr defaultColWidth="9.00390625" defaultRowHeight="12.75"/>
  <cols>
    <col min="1" max="1" width="28.375" style="18" customWidth="1"/>
    <col min="2" max="2" width="65.75390625" style="17" customWidth="1"/>
    <col min="3" max="3" width="13.25390625" style="16" customWidth="1"/>
    <col min="4" max="4" width="10.375" style="16" bestFit="1" customWidth="1"/>
    <col min="5" max="16384" width="9.125" style="16" customWidth="1"/>
  </cols>
  <sheetData>
    <row r="1" spans="1:3" s="30" customFormat="1" ht="23.25">
      <c r="A1" s="31"/>
      <c r="B1" s="369" t="s">
        <v>432</v>
      </c>
      <c r="C1" s="369"/>
    </row>
    <row r="2" spans="1:3" s="30" customFormat="1" ht="18.75" customHeight="1">
      <c r="A2" s="31"/>
      <c r="B2" s="372" t="s">
        <v>442</v>
      </c>
      <c r="C2" s="372"/>
    </row>
    <row r="3" spans="1:3" s="30" customFormat="1" ht="17.25" customHeight="1">
      <c r="A3" s="31"/>
      <c r="B3" s="372" t="s">
        <v>431</v>
      </c>
      <c r="C3" s="372"/>
    </row>
    <row r="4" spans="1:3" s="28" customFormat="1" ht="15" customHeight="1">
      <c r="A4" s="29"/>
      <c r="B4" s="369" t="s">
        <v>589</v>
      </c>
      <c r="C4" s="369"/>
    </row>
    <row r="5" spans="1:3" ht="14.25" customHeight="1">
      <c r="A5" s="27"/>
      <c r="B5" s="370"/>
      <c r="C5" s="370"/>
    </row>
    <row r="6" spans="1:3" ht="95.25" customHeight="1">
      <c r="A6" s="371" t="s">
        <v>583</v>
      </c>
      <c r="B6" s="371"/>
      <c r="C6" s="371"/>
    </row>
    <row r="7" ht="7.5" customHeight="1">
      <c r="B7" s="26"/>
    </row>
    <row r="8" spans="1:3" s="19" customFormat="1" ht="87" customHeight="1">
      <c r="A8" s="25" t="s">
        <v>213</v>
      </c>
      <c r="B8" s="53" t="s">
        <v>212</v>
      </c>
      <c r="C8" s="24" t="s">
        <v>105</v>
      </c>
    </row>
    <row r="9" spans="1:3" s="22" customFormat="1" ht="18.75">
      <c r="A9" s="347" t="s">
        <v>259</v>
      </c>
      <c r="B9" s="348" t="s">
        <v>258</v>
      </c>
      <c r="C9" s="349">
        <f>C10+C12+C14+C16+C20+C22+C29+C37+C43</f>
        <v>9439.999999999998</v>
      </c>
    </row>
    <row r="10" spans="1:3" s="22" customFormat="1" ht="18.75">
      <c r="A10" s="344" t="s">
        <v>257</v>
      </c>
      <c r="B10" s="345" t="s">
        <v>256</v>
      </c>
      <c r="C10" s="346">
        <f>C11</f>
        <v>2060.2</v>
      </c>
    </row>
    <row r="11" spans="1:4" s="20" customFormat="1" ht="18.75">
      <c r="A11" s="57" t="s">
        <v>255</v>
      </c>
      <c r="B11" s="58" t="s">
        <v>254</v>
      </c>
      <c r="C11" s="61">
        <v>2060.2</v>
      </c>
      <c r="D11" s="47"/>
    </row>
    <row r="12" spans="1:5" s="20" customFormat="1" ht="53.25" customHeight="1">
      <c r="A12" s="344" t="s">
        <v>253</v>
      </c>
      <c r="B12" s="345" t="s">
        <v>252</v>
      </c>
      <c r="C12" s="346">
        <f>C13</f>
        <v>1853</v>
      </c>
      <c r="E12" s="47"/>
    </row>
    <row r="13" spans="1:4" s="20" customFormat="1" ht="38.25" customHeight="1">
      <c r="A13" s="57" t="s">
        <v>251</v>
      </c>
      <c r="B13" s="58" t="s">
        <v>250</v>
      </c>
      <c r="C13" s="61">
        <v>1853</v>
      </c>
      <c r="D13" s="47"/>
    </row>
    <row r="14" spans="1:3" s="20" customFormat="1" ht="18.75">
      <c r="A14" s="344" t="s">
        <v>275</v>
      </c>
      <c r="B14" s="345" t="s">
        <v>276</v>
      </c>
      <c r="C14" s="346">
        <f>C15</f>
        <v>2</v>
      </c>
    </row>
    <row r="15" spans="1:3" s="20" customFormat="1" ht="18.75">
      <c r="A15" s="57" t="s">
        <v>277</v>
      </c>
      <c r="B15" s="58" t="s">
        <v>276</v>
      </c>
      <c r="C15" s="61">
        <v>2</v>
      </c>
    </row>
    <row r="16" spans="1:3" s="22" customFormat="1" ht="18.75">
      <c r="A16" s="344" t="s">
        <v>249</v>
      </c>
      <c r="B16" s="345" t="s">
        <v>248</v>
      </c>
      <c r="C16" s="346">
        <f>C17+C19</f>
        <v>4850.7</v>
      </c>
    </row>
    <row r="17" spans="1:3" s="20" customFormat="1" ht="25.5" customHeight="1">
      <c r="A17" s="57" t="s">
        <v>247</v>
      </c>
      <c r="B17" s="58" t="s">
        <v>246</v>
      </c>
      <c r="C17" s="61">
        <v>447.4</v>
      </c>
    </row>
    <row r="18" spans="1:3" s="20" customFormat="1" ht="18.75" hidden="1">
      <c r="A18" s="57" t="s">
        <v>245</v>
      </c>
      <c r="B18" s="58" t="s">
        <v>244</v>
      </c>
      <c r="C18" s="61"/>
    </row>
    <row r="19" spans="1:3" s="20" customFormat="1" ht="18.75">
      <c r="A19" s="57" t="s">
        <v>243</v>
      </c>
      <c r="B19" s="58" t="s">
        <v>242</v>
      </c>
      <c r="C19" s="61">
        <v>4403.3</v>
      </c>
    </row>
    <row r="20" spans="1:3" s="20" customFormat="1" ht="18.75">
      <c r="A20" s="344" t="s">
        <v>241</v>
      </c>
      <c r="B20" s="345" t="s">
        <v>240</v>
      </c>
      <c r="C20" s="346">
        <f>C21</f>
        <v>3.8</v>
      </c>
    </row>
    <row r="21" spans="1:3" s="20" customFormat="1" ht="46.5" customHeight="1">
      <c r="A21" s="57" t="s">
        <v>239</v>
      </c>
      <c r="B21" s="58" t="s">
        <v>238</v>
      </c>
      <c r="C21" s="61">
        <v>3.8</v>
      </c>
    </row>
    <row r="22" spans="1:3" s="21" customFormat="1" ht="47.25">
      <c r="A22" s="344" t="s">
        <v>237</v>
      </c>
      <c r="B22" s="345" t="s">
        <v>236</v>
      </c>
      <c r="C22" s="346">
        <f>C23+C28</f>
        <v>563.6</v>
      </c>
    </row>
    <row r="23" spans="1:3" s="23" customFormat="1" ht="100.5" customHeight="1">
      <c r="A23" s="59" t="s">
        <v>235</v>
      </c>
      <c r="B23" s="60" t="s">
        <v>234</v>
      </c>
      <c r="C23" s="61">
        <v>381.2</v>
      </c>
    </row>
    <row r="24" spans="1:3" s="23" customFormat="1" ht="63" hidden="1">
      <c r="A24" s="59" t="s">
        <v>233</v>
      </c>
      <c r="B24" s="60" t="s">
        <v>232</v>
      </c>
      <c r="C24" s="61"/>
    </row>
    <row r="25" spans="1:3" s="20" customFormat="1" ht="94.5" hidden="1">
      <c r="A25" s="59" t="s">
        <v>231</v>
      </c>
      <c r="B25" s="60" t="s">
        <v>230</v>
      </c>
      <c r="C25" s="61"/>
    </row>
    <row r="26" spans="1:3" s="22" customFormat="1" ht="18.75" hidden="1">
      <c r="A26" s="62" t="s">
        <v>229</v>
      </c>
      <c r="B26" s="63" t="s">
        <v>228</v>
      </c>
      <c r="C26" s="61"/>
    </row>
    <row r="27" spans="1:3" s="20" customFormat="1" ht="94.5" hidden="1">
      <c r="A27" s="59" t="s">
        <v>227</v>
      </c>
      <c r="B27" s="60" t="s">
        <v>224</v>
      </c>
      <c r="C27" s="61"/>
    </row>
    <row r="28" spans="1:3" s="20" customFormat="1" ht="79.5" customHeight="1">
      <c r="A28" s="59" t="s">
        <v>260</v>
      </c>
      <c r="B28" s="60" t="s">
        <v>261</v>
      </c>
      <c r="C28" s="61">
        <v>182.4</v>
      </c>
    </row>
    <row r="29" spans="1:3" s="20" customFormat="1" ht="31.5">
      <c r="A29" s="344" t="s">
        <v>271</v>
      </c>
      <c r="B29" s="345" t="s">
        <v>274</v>
      </c>
      <c r="C29" s="346">
        <f>C30</f>
        <v>41.3</v>
      </c>
    </row>
    <row r="30" spans="1:3" s="20" customFormat="1" ht="18.75">
      <c r="A30" s="59" t="s">
        <v>272</v>
      </c>
      <c r="B30" s="60" t="s">
        <v>273</v>
      </c>
      <c r="C30" s="61">
        <v>41.3</v>
      </c>
    </row>
    <row r="31" spans="1:3" s="22" customFormat="1" ht="31.5" hidden="1">
      <c r="A31" s="54" t="s">
        <v>438</v>
      </c>
      <c r="B31" s="55" t="s">
        <v>274</v>
      </c>
      <c r="C31" s="56"/>
    </row>
    <row r="32" spans="1:3" s="20" customFormat="1" ht="18.75" hidden="1">
      <c r="A32" s="59" t="s">
        <v>440</v>
      </c>
      <c r="B32" s="60" t="s">
        <v>439</v>
      </c>
      <c r="C32" s="354"/>
    </row>
    <row r="33" spans="1:3" s="22" customFormat="1" ht="31.5" hidden="1">
      <c r="A33" s="344" t="s">
        <v>226</v>
      </c>
      <c r="B33" s="345" t="s">
        <v>225</v>
      </c>
      <c r="C33" s="346">
        <f>C34+C36</f>
        <v>0</v>
      </c>
    </row>
    <row r="34" spans="1:3" s="20" customFormat="1" ht="75.75" customHeight="1" hidden="1">
      <c r="A34" s="59" t="s">
        <v>550</v>
      </c>
      <c r="B34" s="60" t="s">
        <v>224</v>
      </c>
      <c r="C34" s="61">
        <v>0</v>
      </c>
    </row>
    <row r="35" spans="1:3" s="20" customFormat="1" ht="15.75" customHeight="1" hidden="1">
      <c r="A35" s="57" t="s">
        <v>436</v>
      </c>
      <c r="B35" s="58" t="s">
        <v>437</v>
      </c>
      <c r="C35" s="61" t="e">
        <f>#REF!+#REF!</f>
        <v>#REF!</v>
      </c>
    </row>
    <row r="36" spans="1:3" s="20" customFormat="1" ht="48" customHeight="1" hidden="1">
      <c r="A36" s="57" t="s">
        <v>551</v>
      </c>
      <c r="B36" s="58" t="s">
        <v>549</v>
      </c>
      <c r="C36" s="61">
        <v>0</v>
      </c>
    </row>
    <row r="37" spans="1:3" s="22" customFormat="1" ht="18.75">
      <c r="A37" s="344" t="s">
        <v>446</v>
      </c>
      <c r="B37" s="345" t="s">
        <v>223</v>
      </c>
      <c r="C37" s="346">
        <f>C38+C39+C40</f>
        <v>48.5</v>
      </c>
    </row>
    <row r="38" spans="1:3" s="20" customFormat="1" ht="72.75" customHeight="1">
      <c r="A38" s="57" t="s">
        <v>566</v>
      </c>
      <c r="B38" s="58" t="s">
        <v>567</v>
      </c>
      <c r="C38" s="61">
        <v>22</v>
      </c>
    </row>
    <row r="39" spans="1:3" s="20" customFormat="1" ht="70.5" customHeight="1">
      <c r="A39" s="57" t="s">
        <v>572</v>
      </c>
      <c r="B39" s="58" t="s">
        <v>573</v>
      </c>
      <c r="C39" s="61">
        <v>14.5</v>
      </c>
    </row>
    <row r="40" spans="1:3" s="20" customFormat="1" ht="51" customHeight="1">
      <c r="A40" s="57" t="s">
        <v>445</v>
      </c>
      <c r="B40" s="58" t="s">
        <v>444</v>
      </c>
      <c r="C40" s="61">
        <v>12</v>
      </c>
    </row>
    <row r="41" spans="1:3" s="22" customFormat="1" ht="18.75" hidden="1">
      <c r="A41" s="344" t="s">
        <v>222</v>
      </c>
      <c r="B41" s="345" t="s">
        <v>221</v>
      </c>
      <c r="C41" s="355" t="e">
        <f>#REF!+#REF!</f>
        <v>#REF!</v>
      </c>
    </row>
    <row r="42" spans="1:3" s="20" customFormat="1" ht="18.75" hidden="1">
      <c r="A42" s="57" t="s">
        <v>220</v>
      </c>
      <c r="B42" s="58" t="s">
        <v>219</v>
      </c>
      <c r="C42" s="61" t="e">
        <f>#REF!+#REF!</f>
        <v>#REF!</v>
      </c>
    </row>
    <row r="43" spans="1:3" s="20" customFormat="1" ht="18.75">
      <c r="A43" s="344" t="s">
        <v>581</v>
      </c>
      <c r="B43" s="345" t="s">
        <v>580</v>
      </c>
      <c r="C43" s="346">
        <f>C44</f>
        <v>16.9</v>
      </c>
    </row>
    <row r="44" spans="1:3" s="20" customFormat="1" ht="31.5">
      <c r="A44" s="57" t="s">
        <v>578</v>
      </c>
      <c r="B44" s="58" t="s">
        <v>579</v>
      </c>
      <c r="C44" s="61">
        <v>16.9</v>
      </c>
    </row>
    <row r="45" spans="1:3" s="20" customFormat="1" ht="18.75">
      <c r="A45" s="347" t="s">
        <v>218</v>
      </c>
      <c r="B45" s="348" t="s">
        <v>217</v>
      </c>
      <c r="C45" s="349">
        <f>C46+C52+C53</f>
        <v>20654.800000000003</v>
      </c>
    </row>
    <row r="46" spans="1:3" s="21" customFormat="1" ht="47.25">
      <c r="A46" s="344" t="s">
        <v>216</v>
      </c>
      <c r="B46" s="345" t="s">
        <v>215</v>
      </c>
      <c r="C46" s="346">
        <f>C47+C48+C49+C50</f>
        <v>20844.9</v>
      </c>
    </row>
    <row r="47" spans="1:3" s="20" customFormat="1" ht="28.5" customHeight="1">
      <c r="A47" s="59" t="s">
        <v>490</v>
      </c>
      <c r="B47" s="58" t="s">
        <v>433</v>
      </c>
      <c r="C47" s="61">
        <v>3640.9</v>
      </c>
    </row>
    <row r="48" spans="1:3" s="20" customFormat="1" ht="41.25" customHeight="1">
      <c r="A48" s="57" t="s">
        <v>491</v>
      </c>
      <c r="B48" s="58" t="s">
        <v>434</v>
      </c>
      <c r="C48" s="61">
        <v>9664</v>
      </c>
    </row>
    <row r="49" spans="1:3" s="20" customFormat="1" ht="36.75" customHeight="1">
      <c r="A49" s="57" t="s">
        <v>493</v>
      </c>
      <c r="B49" s="64" t="s">
        <v>435</v>
      </c>
      <c r="C49" s="61">
        <v>146.7</v>
      </c>
    </row>
    <row r="50" spans="1:3" s="20" customFormat="1" ht="20.25" customHeight="1">
      <c r="A50" s="57" t="s">
        <v>492</v>
      </c>
      <c r="B50" s="64" t="s">
        <v>396</v>
      </c>
      <c r="C50" s="61">
        <v>7393.3</v>
      </c>
    </row>
    <row r="51" spans="1:3" s="20" customFormat="1" ht="20.25" customHeight="1">
      <c r="A51" s="54" t="s">
        <v>538</v>
      </c>
      <c r="B51" s="360" t="s">
        <v>539</v>
      </c>
      <c r="C51" s="56">
        <f>C52</f>
        <v>25</v>
      </c>
    </row>
    <row r="52" spans="1:3" s="20" customFormat="1" ht="43.5" customHeight="1">
      <c r="A52" s="57" t="s">
        <v>536</v>
      </c>
      <c r="B52" s="64" t="s">
        <v>537</v>
      </c>
      <c r="C52" s="61">
        <v>25</v>
      </c>
    </row>
    <row r="53" spans="1:3" s="20" customFormat="1" ht="48.75" customHeight="1">
      <c r="A53" s="344" t="s">
        <v>575</v>
      </c>
      <c r="B53" s="353" t="s">
        <v>577</v>
      </c>
      <c r="C53" s="346">
        <f>C54</f>
        <v>-215.1</v>
      </c>
    </row>
    <row r="54" spans="1:3" s="20" customFormat="1" ht="54.75" customHeight="1">
      <c r="A54" s="57" t="s">
        <v>574</v>
      </c>
      <c r="B54" s="64" t="s">
        <v>576</v>
      </c>
      <c r="C54" s="61">
        <v>-215.1</v>
      </c>
    </row>
    <row r="55" spans="1:3" s="20" customFormat="1" ht="18.75">
      <c r="A55" s="350"/>
      <c r="B55" s="351" t="s">
        <v>214</v>
      </c>
      <c r="C55" s="352">
        <f>C45+C9</f>
        <v>30094.800000000003</v>
      </c>
    </row>
    <row r="57" spans="1:2" ht="15.75">
      <c r="A57" s="16"/>
      <c r="B57" s="16"/>
    </row>
    <row r="58" spans="1:2" ht="15.75">
      <c r="A58" s="16"/>
      <c r="B58" s="16"/>
    </row>
    <row r="59" spans="1:2" ht="15.75">
      <c r="A59" s="16"/>
      <c r="B59" s="16"/>
    </row>
    <row r="60" spans="1:2" ht="15.75">
      <c r="A60" s="16"/>
      <c r="B60" s="16"/>
    </row>
    <row r="61" spans="1:2" ht="15.75">
      <c r="A61" s="16"/>
      <c r="B61" s="16"/>
    </row>
  </sheetData>
  <sheetProtection/>
  <mergeCells count="6">
    <mergeCell ref="B4:C4"/>
    <mergeCell ref="B5:C5"/>
    <mergeCell ref="A6:C6"/>
    <mergeCell ref="B1:C1"/>
    <mergeCell ref="B2:C2"/>
    <mergeCell ref="B3:C3"/>
  </mergeCells>
  <printOptions horizontalCentered="1"/>
  <pageMargins left="1.1811023622047245" right="0.5905511811023623" top="0.7874015748031497" bottom="0.7874015748031497" header="0" footer="0"/>
  <pageSetup fitToHeight="0" fitToWidth="1" horizontalDpi="600" verticalDpi="600" orientation="portrait" paperSize="9" scale="78" r:id="rId1"/>
  <rowBreaks count="1" manualBreakCount="1">
    <brk id="22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91"/>
  <sheetViews>
    <sheetView view="pageBreakPreview" zoomScaleNormal="85" zoomScaleSheetLayoutView="100" zoomScalePageLayoutView="0" workbookViewId="0" topLeftCell="A1">
      <selection activeCell="F4" sqref="F4:H4"/>
    </sheetView>
  </sheetViews>
  <sheetFormatPr defaultColWidth="9.00390625" defaultRowHeight="12.75"/>
  <cols>
    <col min="1" max="1" width="56.00390625" style="52" customWidth="1"/>
    <col min="2" max="2" width="5.375" style="9" customWidth="1"/>
    <col min="3" max="3" width="6.375" style="9" customWidth="1"/>
    <col min="4" max="4" width="4.125" style="9" customWidth="1"/>
    <col min="5" max="5" width="3.625" style="9" customWidth="1"/>
    <col min="6" max="6" width="11.00390625" style="9" customWidth="1"/>
    <col min="7" max="7" width="6.125" style="9" customWidth="1"/>
    <col min="8" max="8" width="15.875" style="48" customWidth="1"/>
    <col min="9" max="9" width="11.75390625" style="9" hidden="1" customWidth="1"/>
    <col min="10" max="10" width="12.875" style="9" hidden="1" customWidth="1"/>
    <col min="11" max="11" width="11.25390625" style="9" bestFit="1" customWidth="1"/>
    <col min="12" max="12" width="9.125" style="9" customWidth="1"/>
    <col min="13" max="13" width="11.25390625" style="9" bestFit="1" customWidth="1"/>
    <col min="14" max="16384" width="9.125" style="9" customWidth="1"/>
  </cols>
  <sheetData>
    <row r="1" spans="1:10" s="278" customFormat="1" ht="19.5" customHeight="1">
      <c r="A1" s="376" t="s">
        <v>383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s="278" customFormat="1" ht="18" customHeight="1">
      <c r="A2" s="375" t="s">
        <v>441</v>
      </c>
      <c r="B2" s="375"/>
      <c r="C2" s="375"/>
      <c r="D2" s="375"/>
      <c r="E2" s="375"/>
      <c r="F2" s="375"/>
      <c r="G2" s="375"/>
      <c r="H2" s="375"/>
      <c r="I2" s="375"/>
      <c r="J2" s="375"/>
    </row>
    <row r="3" spans="1:10" s="278" customFormat="1" ht="21" customHeight="1">
      <c r="A3" s="374" t="s">
        <v>196</v>
      </c>
      <c r="B3" s="374"/>
      <c r="C3" s="374"/>
      <c r="D3" s="374"/>
      <c r="E3" s="374"/>
      <c r="F3" s="374"/>
      <c r="G3" s="374"/>
      <c r="H3" s="374"/>
      <c r="I3" s="374"/>
      <c r="J3" s="374"/>
    </row>
    <row r="4" spans="1:10" s="278" customFormat="1" ht="15.75" customHeight="1">
      <c r="A4" s="310"/>
      <c r="B4" s="311"/>
      <c r="C4" s="312"/>
      <c r="D4" s="313"/>
      <c r="E4" s="313"/>
      <c r="F4" s="380" t="s">
        <v>588</v>
      </c>
      <c r="G4" s="380"/>
      <c r="H4" s="380"/>
      <c r="I4" s="314"/>
      <c r="J4" s="314"/>
    </row>
    <row r="5" spans="1:10" s="278" customFormat="1" ht="76.5" customHeight="1">
      <c r="A5" s="373" t="s">
        <v>585</v>
      </c>
      <c r="B5" s="373"/>
      <c r="C5" s="373"/>
      <c r="D5" s="373"/>
      <c r="E5" s="373"/>
      <c r="F5" s="373"/>
      <c r="G5" s="373"/>
      <c r="H5" s="373"/>
      <c r="I5" s="373"/>
      <c r="J5" s="373"/>
    </row>
    <row r="6" spans="1:10" s="316" customFormat="1" ht="47.25">
      <c r="A6" s="65" t="s">
        <v>157</v>
      </c>
      <c r="B6" s="66" t="s">
        <v>160</v>
      </c>
      <c r="C6" s="67" t="s">
        <v>87</v>
      </c>
      <c r="D6" s="377" t="s">
        <v>158</v>
      </c>
      <c r="E6" s="378"/>
      <c r="F6" s="379"/>
      <c r="G6" s="65" t="s">
        <v>159</v>
      </c>
      <c r="H6" s="315" t="s">
        <v>454</v>
      </c>
      <c r="I6" s="68" t="s">
        <v>21</v>
      </c>
      <c r="J6" s="68" t="s">
        <v>105</v>
      </c>
    </row>
    <row r="7" spans="1:10" s="278" customFormat="1" ht="15.75">
      <c r="A7" s="165" t="s">
        <v>109</v>
      </c>
      <c r="B7" s="301" t="s">
        <v>110</v>
      </c>
      <c r="C7" s="294" t="s">
        <v>111</v>
      </c>
      <c r="D7" s="230"/>
      <c r="E7" s="231"/>
      <c r="F7" s="294"/>
      <c r="G7" s="232"/>
      <c r="H7" s="296">
        <f>H8+H15+H59+H85+H90+H95</f>
        <v>7835.8</v>
      </c>
      <c r="I7" s="298" t="e">
        <f>I8+I15+I59+I67+I72+I95+I77</f>
        <v>#REF!</v>
      </c>
      <c r="J7" s="298" t="e">
        <f>J8+J15+J59+J95</f>
        <v>#REF!</v>
      </c>
    </row>
    <row r="8" spans="1:10" s="278" customFormat="1" ht="72" customHeight="1">
      <c r="A8" s="69" t="s">
        <v>112</v>
      </c>
      <c r="B8" s="70" t="s">
        <v>110</v>
      </c>
      <c r="C8" s="129" t="s">
        <v>113</v>
      </c>
      <c r="D8" s="128"/>
      <c r="E8" s="130"/>
      <c r="F8" s="129"/>
      <c r="G8" s="285"/>
      <c r="H8" s="286">
        <f>H9</f>
        <v>70</v>
      </c>
      <c r="I8" s="148">
        <f>I9</f>
        <v>0</v>
      </c>
      <c r="J8" s="287" t="e">
        <f>#REF!+I8</f>
        <v>#REF!</v>
      </c>
    </row>
    <row r="9" spans="1:10" s="278" customFormat="1" ht="43.5" customHeight="1">
      <c r="A9" s="71" t="s">
        <v>385</v>
      </c>
      <c r="B9" s="66" t="s">
        <v>110</v>
      </c>
      <c r="C9" s="72" t="s">
        <v>113</v>
      </c>
      <c r="D9" s="73" t="s">
        <v>73</v>
      </c>
      <c r="E9" s="74" t="s">
        <v>165</v>
      </c>
      <c r="F9" s="72" t="s">
        <v>280</v>
      </c>
      <c r="G9" s="75"/>
      <c r="H9" s="279">
        <f>H10</f>
        <v>70</v>
      </c>
      <c r="I9" s="276">
        <f>I10</f>
        <v>0</v>
      </c>
      <c r="J9" s="277" t="e">
        <f>#REF!+I9</f>
        <v>#REF!</v>
      </c>
    </row>
    <row r="10" spans="1:10" s="278" customFormat="1" ht="46.5" customHeight="1">
      <c r="A10" s="77" t="s">
        <v>359</v>
      </c>
      <c r="B10" s="66" t="s">
        <v>110</v>
      </c>
      <c r="C10" s="72" t="s">
        <v>113</v>
      </c>
      <c r="D10" s="73" t="s">
        <v>73</v>
      </c>
      <c r="E10" s="74" t="s">
        <v>108</v>
      </c>
      <c r="F10" s="72" t="s">
        <v>280</v>
      </c>
      <c r="G10" s="75"/>
      <c r="H10" s="279">
        <f>H11</f>
        <v>70</v>
      </c>
      <c r="I10" s="276">
        <f>I12</f>
        <v>0</v>
      </c>
      <c r="J10" s="277" t="e">
        <f>#REF!+I10</f>
        <v>#REF!</v>
      </c>
    </row>
    <row r="11" spans="1:10" s="278" customFormat="1" ht="28.5" customHeight="1">
      <c r="A11" s="71" t="s">
        <v>339</v>
      </c>
      <c r="B11" s="66" t="s">
        <v>110</v>
      </c>
      <c r="C11" s="72" t="s">
        <v>113</v>
      </c>
      <c r="D11" s="73" t="s">
        <v>73</v>
      </c>
      <c r="E11" s="74" t="s">
        <v>108</v>
      </c>
      <c r="F11" s="72" t="s">
        <v>281</v>
      </c>
      <c r="G11" s="75"/>
      <c r="H11" s="279">
        <f>H12</f>
        <v>70</v>
      </c>
      <c r="I11" s="317">
        <f>I12</f>
        <v>0</v>
      </c>
      <c r="J11" s="317" t="e">
        <f>J12</f>
        <v>#REF!</v>
      </c>
    </row>
    <row r="12" spans="1:10" ht="36" customHeight="1">
      <c r="A12" s="78" t="s">
        <v>358</v>
      </c>
      <c r="B12" s="79" t="s">
        <v>110</v>
      </c>
      <c r="C12" s="80" t="s">
        <v>113</v>
      </c>
      <c r="D12" s="81" t="s">
        <v>73</v>
      </c>
      <c r="E12" s="82" t="s">
        <v>108</v>
      </c>
      <c r="F12" s="80" t="s">
        <v>288</v>
      </c>
      <c r="G12" s="83"/>
      <c r="H12" s="280">
        <f>H14</f>
        <v>70</v>
      </c>
      <c r="I12" s="281">
        <f>I13+I14</f>
        <v>0</v>
      </c>
      <c r="J12" s="277" t="e">
        <f>#REF!+I12</f>
        <v>#REF!</v>
      </c>
    </row>
    <row r="13" spans="1:10" ht="75" customHeight="1" hidden="1">
      <c r="A13" s="85" t="s">
        <v>0</v>
      </c>
      <c r="B13" s="79" t="s">
        <v>110</v>
      </c>
      <c r="C13" s="80" t="s">
        <v>113</v>
      </c>
      <c r="D13" s="81" t="s">
        <v>73</v>
      </c>
      <c r="E13" s="82" t="s">
        <v>108</v>
      </c>
      <c r="F13" s="80" t="s">
        <v>76</v>
      </c>
      <c r="G13" s="83">
        <v>122</v>
      </c>
      <c r="H13" s="280"/>
      <c r="I13" s="281">
        <v>0</v>
      </c>
      <c r="J13" s="277" t="e">
        <f>#REF!+I13</f>
        <v>#REF!</v>
      </c>
    </row>
    <row r="14" spans="1:10" ht="31.5">
      <c r="A14" s="78" t="s">
        <v>205</v>
      </c>
      <c r="B14" s="79" t="s">
        <v>110</v>
      </c>
      <c r="C14" s="80" t="s">
        <v>113</v>
      </c>
      <c r="D14" s="81" t="s">
        <v>73</v>
      </c>
      <c r="E14" s="82" t="s">
        <v>108</v>
      </c>
      <c r="F14" s="80" t="s">
        <v>288</v>
      </c>
      <c r="G14" s="83">
        <v>240</v>
      </c>
      <c r="H14" s="280">
        <v>70</v>
      </c>
      <c r="I14" s="281">
        <v>0</v>
      </c>
      <c r="J14" s="277" t="e">
        <f>#REF!+I14</f>
        <v>#REF!</v>
      </c>
    </row>
    <row r="15" spans="1:11" s="278" customFormat="1" ht="76.5" customHeight="1">
      <c r="A15" s="69" t="s">
        <v>114</v>
      </c>
      <c r="B15" s="70" t="s">
        <v>110</v>
      </c>
      <c r="C15" s="129" t="s">
        <v>115</v>
      </c>
      <c r="D15" s="128"/>
      <c r="E15" s="130"/>
      <c r="F15" s="129"/>
      <c r="G15" s="285"/>
      <c r="H15" s="286">
        <f>H25</f>
        <v>6804.6</v>
      </c>
      <c r="I15" s="148" t="e">
        <f>I16+I25</f>
        <v>#REF!</v>
      </c>
      <c r="J15" s="287" t="e">
        <f>#REF!+I15</f>
        <v>#REF!</v>
      </c>
      <c r="K15" s="318"/>
    </row>
    <row r="16" spans="1:10" s="278" customFormat="1" ht="56.25" customHeight="1" hidden="1">
      <c r="A16" s="86" t="s">
        <v>187</v>
      </c>
      <c r="B16" s="66" t="s">
        <v>110</v>
      </c>
      <c r="C16" s="72" t="s">
        <v>115</v>
      </c>
      <c r="D16" s="73" t="s">
        <v>119</v>
      </c>
      <c r="E16" s="74" t="s">
        <v>165</v>
      </c>
      <c r="F16" s="72" t="s">
        <v>166</v>
      </c>
      <c r="G16" s="75"/>
      <c r="H16" s="279"/>
      <c r="I16" s="160">
        <v>0</v>
      </c>
      <c r="J16" s="284" t="e">
        <f>#REF!+I16</f>
        <v>#REF!</v>
      </c>
    </row>
    <row r="17" spans="1:10" s="278" customFormat="1" ht="112.5" customHeight="1" hidden="1">
      <c r="A17" s="86" t="s">
        <v>188</v>
      </c>
      <c r="B17" s="66" t="s">
        <v>110</v>
      </c>
      <c r="C17" s="72" t="s">
        <v>115</v>
      </c>
      <c r="D17" s="73" t="s">
        <v>119</v>
      </c>
      <c r="E17" s="74" t="s">
        <v>106</v>
      </c>
      <c r="F17" s="72" t="s">
        <v>166</v>
      </c>
      <c r="G17" s="75"/>
      <c r="H17" s="279"/>
      <c r="I17" s="160">
        <v>0</v>
      </c>
      <c r="J17" s="284" t="e">
        <f>#REF!+I17</f>
        <v>#REF!</v>
      </c>
    </row>
    <row r="18" spans="1:10" s="278" customFormat="1" ht="243.75" customHeight="1" hidden="1">
      <c r="A18" s="88" t="s">
        <v>194</v>
      </c>
      <c r="B18" s="79" t="s">
        <v>110</v>
      </c>
      <c r="C18" s="80" t="s">
        <v>115</v>
      </c>
      <c r="D18" s="81" t="s">
        <v>119</v>
      </c>
      <c r="E18" s="82" t="s">
        <v>106</v>
      </c>
      <c r="F18" s="80" t="s">
        <v>195</v>
      </c>
      <c r="G18" s="89"/>
      <c r="H18" s="307"/>
      <c r="I18" s="154">
        <v>0</v>
      </c>
      <c r="J18" s="284" t="e">
        <f>#REF!+I18</f>
        <v>#REF!</v>
      </c>
    </row>
    <row r="19" spans="1:10" s="278" customFormat="1" ht="56.25" customHeight="1" hidden="1">
      <c r="A19" s="78" t="s">
        <v>206</v>
      </c>
      <c r="B19" s="79" t="s">
        <v>110</v>
      </c>
      <c r="C19" s="80" t="s">
        <v>115</v>
      </c>
      <c r="D19" s="81" t="s">
        <v>119</v>
      </c>
      <c r="E19" s="82" t="s">
        <v>106</v>
      </c>
      <c r="F19" s="80" t="s">
        <v>195</v>
      </c>
      <c r="G19" s="83">
        <v>121</v>
      </c>
      <c r="H19" s="280"/>
      <c r="I19" s="154">
        <v>0</v>
      </c>
      <c r="J19" s="284" t="e">
        <f>#REF!+I19</f>
        <v>#REF!</v>
      </c>
    </row>
    <row r="20" spans="1:10" s="278" customFormat="1" ht="75" customHeight="1" hidden="1">
      <c r="A20" s="85" t="s">
        <v>0</v>
      </c>
      <c r="B20" s="79" t="s">
        <v>110</v>
      </c>
      <c r="C20" s="80" t="s">
        <v>115</v>
      </c>
      <c r="D20" s="81" t="s">
        <v>119</v>
      </c>
      <c r="E20" s="82" t="s">
        <v>106</v>
      </c>
      <c r="F20" s="80" t="s">
        <v>195</v>
      </c>
      <c r="G20" s="83">
        <v>122</v>
      </c>
      <c r="H20" s="280"/>
      <c r="I20" s="154">
        <v>0</v>
      </c>
      <c r="J20" s="284" t="e">
        <f>#REF!+I20</f>
        <v>#REF!</v>
      </c>
    </row>
    <row r="21" spans="1:10" s="278" customFormat="1" ht="56.25" customHeight="1" hidden="1">
      <c r="A21" s="78" t="s">
        <v>193</v>
      </c>
      <c r="B21" s="79" t="s">
        <v>110</v>
      </c>
      <c r="C21" s="80" t="s">
        <v>115</v>
      </c>
      <c r="D21" s="81" t="s">
        <v>119</v>
      </c>
      <c r="E21" s="82" t="s">
        <v>106</v>
      </c>
      <c r="F21" s="80" t="s">
        <v>195</v>
      </c>
      <c r="G21" s="83">
        <v>244</v>
      </c>
      <c r="H21" s="280"/>
      <c r="I21" s="154">
        <v>0</v>
      </c>
      <c r="J21" s="284" t="e">
        <f>#REF!+I21</f>
        <v>#REF!</v>
      </c>
    </row>
    <row r="22" spans="1:10" s="278" customFormat="1" ht="225" customHeight="1" hidden="1">
      <c r="A22" s="88" t="s">
        <v>1</v>
      </c>
      <c r="B22" s="79" t="s">
        <v>110</v>
      </c>
      <c r="C22" s="80" t="s">
        <v>115</v>
      </c>
      <c r="D22" s="81" t="s">
        <v>119</v>
      </c>
      <c r="E22" s="82" t="s">
        <v>106</v>
      </c>
      <c r="F22" s="80" t="s">
        <v>2</v>
      </c>
      <c r="G22" s="89"/>
      <c r="H22" s="307"/>
      <c r="I22" s="154">
        <v>0</v>
      </c>
      <c r="J22" s="284" t="e">
        <f>#REF!+I22</f>
        <v>#REF!</v>
      </c>
    </row>
    <row r="23" spans="1:10" s="278" customFormat="1" ht="56.25" customHeight="1" hidden="1">
      <c r="A23" s="78" t="s">
        <v>206</v>
      </c>
      <c r="B23" s="79" t="s">
        <v>110</v>
      </c>
      <c r="C23" s="80" t="s">
        <v>115</v>
      </c>
      <c r="D23" s="81" t="s">
        <v>119</v>
      </c>
      <c r="E23" s="82" t="s">
        <v>106</v>
      </c>
      <c r="F23" s="80" t="s">
        <v>2</v>
      </c>
      <c r="G23" s="83">
        <v>121</v>
      </c>
      <c r="H23" s="280"/>
      <c r="I23" s="154">
        <v>0</v>
      </c>
      <c r="J23" s="284" t="e">
        <f>#REF!+I23</f>
        <v>#REF!</v>
      </c>
    </row>
    <row r="24" spans="1:10" s="278" customFormat="1" ht="33" customHeight="1" hidden="1">
      <c r="A24" s="78"/>
      <c r="B24" s="79"/>
      <c r="C24" s="80"/>
      <c r="D24" s="81"/>
      <c r="E24" s="82"/>
      <c r="F24" s="80"/>
      <c r="G24" s="83"/>
      <c r="H24" s="280"/>
      <c r="I24" s="154"/>
      <c r="J24" s="284"/>
    </row>
    <row r="25" spans="1:10" s="278" customFormat="1" ht="42" customHeight="1">
      <c r="A25" s="77" t="s">
        <v>385</v>
      </c>
      <c r="B25" s="91" t="s">
        <v>110</v>
      </c>
      <c r="C25" s="92" t="s">
        <v>115</v>
      </c>
      <c r="D25" s="93" t="s">
        <v>73</v>
      </c>
      <c r="E25" s="94" t="s">
        <v>165</v>
      </c>
      <c r="F25" s="92" t="s">
        <v>280</v>
      </c>
      <c r="G25" s="95"/>
      <c r="H25" s="275">
        <f>H26+H36</f>
        <v>6804.6</v>
      </c>
      <c r="I25" s="276" t="e">
        <f>I26+I36</f>
        <v>#REF!</v>
      </c>
      <c r="J25" s="277" t="e">
        <f>#REF!+I25</f>
        <v>#REF!</v>
      </c>
    </row>
    <row r="26" spans="1:11" s="278" customFormat="1" ht="45.75" customHeight="1">
      <c r="A26" s="71" t="s">
        <v>484</v>
      </c>
      <c r="B26" s="66" t="s">
        <v>110</v>
      </c>
      <c r="C26" s="72" t="s">
        <v>115</v>
      </c>
      <c r="D26" s="73" t="s">
        <v>73</v>
      </c>
      <c r="E26" s="74" t="s">
        <v>107</v>
      </c>
      <c r="F26" s="72" t="s">
        <v>280</v>
      </c>
      <c r="G26" s="75"/>
      <c r="H26" s="279">
        <f>H27</f>
        <v>1367.4</v>
      </c>
      <c r="I26" s="276">
        <f>I28</f>
        <v>0</v>
      </c>
      <c r="J26" s="277" t="e">
        <f>#REF!+I26</f>
        <v>#REF!</v>
      </c>
      <c r="K26" s="318"/>
    </row>
    <row r="27" spans="1:10" s="278" customFormat="1" ht="19.5" customHeight="1">
      <c r="A27" s="71" t="s">
        <v>339</v>
      </c>
      <c r="B27" s="79" t="s">
        <v>110</v>
      </c>
      <c r="C27" s="80" t="s">
        <v>115</v>
      </c>
      <c r="D27" s="81" t="s">
        <v>73</v>
      </c>
      <c r="E27" s="82" t="s">
        <v>107</v>
      </c>
      <c r="F27" s="80" t="s">
        <v>281</v>
      </c>
      <c r="G27" s="83"/>
      <c r="H27" s="280">
        <f>H28+H32+H30+H34</f>
        <v>1367.4</v>
      </c>
      <c r="I27" s="281">
        <f>I28</f>
        <v>0</v>
      </c>
      <c r="J27" s="277" t="e">
        <f>#REF!+I27</f>
        <v>#REF!</v>
      </c>
    </row>
    <row r="28" spans="1:10" ht="30.75" customHeight="1">
      <c r="A28" s="85" t="s">
        <v>358</v>
      </c>
      <c r="B28" s="79" t="s">
        <v>110</v>
      </c>
      <c r="C28" s="80" t="s">
        <v>115</v>
      </c>
      <c r="D28" s="81" t="s">
        <v>73</v>
      </c>
      <c r="E28" s="82" t="s">
        <v>107</v>
      </c>
      <c r="F28" s="80" t="s">
        <v>288</v>
      </c>
      <c r="G28" s="83"/>
      <c r="H28" s="280">
        <f>H29</f>
        <v>1162.2</v>
      </c>
      <c r="I28" s="281">
        <f>I29</f>
        <v>0</v>
      </c>
      <c r="J28" s="277" t="e">
        <f>#REF!+I28</f>
        <v>#REF!</v>
      </c>
    </row>
    <row r="29" spans="1:11" ht="38.25" customHeight="1">
      <c r="A29" s="85" t="s">
        <v>206</v>
      </c>
      <c r="B29" s="79" t="s">
        <v>110</v>
      </c>
      <c r="C29" s="80" t="s">
        <v>115</v>
      </c>
      <c r="D29" s="81" t="s">
        <v>73</v>
      </c>
      <c r="E29" s="82" t="s">
        <v>107</v>
      </c>
      <c r="F29" s="96" t="s">
        <v>288</v>
      </c>
      <c r="G29" s="83">
        <v>120</v>
      </c>
      <c r="H29" s="280">
        <v>1162.2</v>
      </c>
      <c r="I29" s="281">
        <v>0</v>
      </c>
      <c r="J29" s="277" t="e">
        <f>#REF!+I29</f>
        <v>#REF!</v>
      </c>
      <c r="K29" s="282"/>
    </row>
    <row r="30" spans="1:11" ht="88.5" customHeight="1">
      <c r="A30" s="85" t="s">
        <v>568</v>
      </c>
      <c r="B30" s="79" t="s">
        <v>110</v>
      </c>
      <c r="C30" s="80" t="s">
        <v>115</v>
      </c>
      <c r="D30" s="81" t="s">
        <v>73</v>
      </c>
      <c r="E30" s="82" t="s">
        <v>107</v>
      </c>
      <c r="F30" s="96" t="s">
        <v>569</v>
      </c>
      <c r="G30" s="83"/>
      <c r="H30" s="280">
        <f>H31</f>
        <v>7</v>
      </c>
      <c r="I30" s="281"/>
      <c r="J30" s="277"/>
      <c r="K30" s="282"/>
    </row>
    <row r="31" spans="1:11" ht="38.25" customHeight="1">
      <c r="A31" s="85" t="s">
        <v>206</v>
      </c>
      <c r="B31" s="79" t="s">
        <v>110</v>
      </c>
      <c r="C31" s="80" t="s">
        <v>115</v>
      </c>
      <c r="D31" s="81" t="s">
        <v>73</v>
      </c>
      <c r="E31" s="82" t="s">
        <v>107</v>
      </c>
      <c r="F31" s="96" t="s">
        <v>569</v>
      </c>
      <c r="G31" s="83">
        <v>120</v>
      </c>
      <c r="H31" s="280">
        <v>7</v>
      </c>
      <c r="I31" s="281"/>
      <c r="J31" s="277"/>
      <c r="K31" s="282"/>
    </row>
    <row r="32" spans="1:11" ht="36.75" customHeight="1">
      <c r="A32" s="364" t="s">
        <v>522</v>
      </c>
      <c r="B32" s="104" t="s">
        <v>110</v>
      </c>
      <c r="C32" s="96" t="s">
        <v>115</v>
      </c>
      <c r="D32" s="105" t="s">
        <v>73</v>
      </c>
      <c r="E32" s="106" t="s">
        <v>107</v>
      </c>
      <c r="F32" s="96" t="s">
        <v>452</v>
      </c>
      <c r="G32" s="107"/>
      <c r="H32" s="283">
        <f>H33</f>
        <v>185</v>
      </c>
      <c r="I32" s="281"/>
      <c r="J32" s="277"/>
      <c r="K32" s="282"/>
    </row>
    <row r="33" spans="1:11" ht="38.25" customHeight="1">
      <c r="A33" s="108" t="s">
        <v>206</v>
      </c>
      <c r="B33" s="104" t="s">
        <v>110</v>
      </c>
      <c r="C33" s="96" t="s">
        <v>115</v>
      </c>
      <c r="D33" s="105" t="s">
        <v>73</v>
      </c>
      <c r="E33" s="106" t="s">
        <v>107</v>
      </c>
      <c r="F33" s="96" t="s">
        <v>452</v>
      </c>
      <c r="G33" s="107">
        <v>120</v>
      </c>
      <c r="H33" s="283">
        <v>185</v>
      </c>
      <c r="I33" s="281"/>
      <c r="J33" s="277"/>
      <c r="K33" s="282"/>
    </row>
    <row r="34" spans="1:11" ht="94.5" customHeight="1">
      <c r="A34" s="108" t="s">
        <v>570</v>
      </c>
      <c r="B34" s="104" t="s">
        <v>110</v>
      </c>
      <c r="C34" s="96" t="s">
        <v>115</v>
      </c>
      <c r="D34" s="105" t="s">
        <v>73</v>
      </c>
      <c r="E34" s="106" t="s">
        <v>107</v>
      </c>
      <c r="F34" s="96" t="s">
        <v>565</v>
      </c>
      <c r="G34" s="107"/>
      <c r="H34" s="283">
        <f>H35</f>
        <v>13.2</v>
      </c>
      <c r="I34" s="281"/>
      <c r="J34" s="277"/>
      <c r="K34" s="282"/>
    </row>
    <row r="35" spans="1:11" ht="38.25" customHeight="1">
      <c r="A35" s="108" t="s">
        <v>206</v>
      </c>
      <c r="B35" s="104" t="s">
        <v>110</v>
      </c>
      <c r="C35" s="96" t="s">
        <v>115</v>
      </c>
      <c r="D35" s="105" t="s">
        <v>73</v>
      </c>
      <c r="E35" s="106" t="s">
        <v>107</v>
      </c>
      <c r="F35" s="96" t="s">
        <v>571</v>
      </c>
      <c r="G35" s="107">
        <v>120</v>
      </c>
      <c r="H35" s="283">
        <v>13.2</v>
      </c>
      <c r="I35" s="281"/>
      <c r="J35" s="277"/>
      <c r="K35" s="282"/>
    </row>
    <row r="36" spans="1:10" s="278" customFormat="1" ht="39.75" customHeight="1">
      <c r="A36" s="77" t="s">
        <v>359</v>
      </c>
      <c r="B36" s="91" t="s">
        <v>110</v>
      </c>
      <c r="C36" s="92" t="s">
        <v>115</v>
      </c>
      <c r="D36" s="93" t="s">
        <v>73</v>
      </c>
      <c r="E36" s="94" t="s">
        <v>108</v>
      </c>
      <c r="F36" s="92" t="s">
        <v>280</v>
      </c>
      <c r="G36" s="95"/>
      <c r="H36" s="275">
        <f>H37</f>
        <v>5437.2</v>
      </c>
      <c r="I36" s="276" t="e">
        <f>I38+#REF!+I45+I47+#REF!</f>
        <v>#REF!</v>
      </c>
      <c r="J36" s="276" t="e">
        <f>J38+#REF!+J45+J47+#REF!</f>
        <v>#REF!</v>
      </c>
    </row>
    <row r="37" spans="1:10" s="278" customFormat="1" ht="22.5" customHeight="1">
      <c r="A37" s="71" t="s">
        <v>339</v>
      </c>
      <c r="B37" s="104" t="s">
        <v>110</v>
      </c>
      <c r="C37" s="96" t="s">
        <v>115</v>
      </c>
      <c r="D37" s="105" t="s">
        <v>73</v>
      </c>
      <c r="E37" s="106" t="s">
        <v>108</v>
      </c>
      <c r="F37" s="96" t="s">
        <v>281</v>
      </c>
      <c r="G37" s="107"/>
      <c r="H37" s="283">
        <f>H38+H53+H55+H57+H51</f>
        <v>5437.2</v>
      </c>
      <c r="I37" s="283">
        <f>I38+I53+I55+I57</f>
        <v>0</v>
      </c>
      <c r="J37" s="283" t="e">
        <f>J38+J53+J55+J57</f>
        <v>#REF!</v>
      </c>
    </row>
    <row r="38" spans="1:10" ht="31.5">
      <c r="A38" s="85" t="s">
        <v>358</v>
      </c>
      <c r="B38" s="79" t="s">
        <v>110</v>
      </c>
      <c r="C38" s="80" t="s">
        <v>115</v>
      </c>
      <c r="D38" s="81" t="s">
        <v>73</v>
      </c>
      <c r="E38" s="82" t="s">
        <v>108</v>
      </c>
      <c r="F38" s="80" t="s">
        <v>288</v>
      </c>
      <c r="G38" s="83"/>
      <c r="H38" s="280">
        <f>H39+H42+H44+H43+H41</f>
        <v>3502.4</v>
      </c>
      <c r="I38" s="281">
        <f>I39</f>
        <v>0</v>
      </c>
      <c r="J38" s="277" t="e">
        <f>#REF!+I38</f>
        <v>#REF!</v>
      </c>
    </row>
    <row r="39" spans="1:10" ht="31.5">
      <c r="A39" s="85" t="s">
        <v>206</v>
      </c>
      <c r="B39" s="79" t="s">
        <v>110</v>
      </c>
      <c r="C39" s="80" t="s">
        <v>115</v>
      </c>
      <c r="D39" s="81" t="s">
        <v>73</v>
      </c>
      <c r="E39" s="82" t="s">
        <v>108</v>
      </c>
      <c r="F39" s="80" t="s">
        <v>288</v>
      </c>
      <c r="G39" s="83">
        <v>120</v>
      </c>
      <c r="H39" s="280">
        <v>3006.5</v>
      </c>
      <c r="I39" s="281">
        <v>0</v>
      </c>
      <c r="J39" s="277" t="e">
        <f>#REF!+I39</f>
        <v>#REF!</v>
      </c>
    </row>
    <row r="40" spans="1:10" ht="75" customHeight="1" hidden="1">
      <c r="A40" s="85" t="s">
        <v>0</v>
      </c>
      <c r="B40" s="79" t="s">
        <v>110</v>
      </c>
      <c r="C40" s="80" t="s">
        <v>115</v>
      </c>
      <c r="D40" s="81" t="s">
        <v>73</v>
      </c>
      <c r="E40" s="82" t="s">
        <v>108</v>
      </c>
      <c r="F40" s="80" t="s">
        <v>76</v>
      </c>
      <c r="G40" s="83">
        <v>122</v>
      </c>
      <c r="H40" s="280" t="e">
        <f>#REF!+#REF!</f>
        <v>#REF!</v>
      </c>
      <c r="I40" s="281">
        <v>0</v>
      </c>
      <c r="J40" s="277" t="e">
        <f>#REF!+I40</f>
        <v>#REF!</v>
      </c>
    </row>
    <row r="41" spans="1:10" ht="38.25" customHeight="1" hidden="1">
      <c r="A41" s="85" t="s">
        <v>553</v>
      </c>
      <c r="B41" s="79" t="s">
        <v>110</v>
      </c>
      <c r="C41" s="80" t="s">
        <v>115</v>
      </c>
      <c r="D41" s="81" t="s">
        <v>73</v>
      </c>
      <c r="E41" s="82" t="s">
        <v>108</v>
      </c>
      <c r="F41" s="80" t="s">
        <v>288</v>
      </c>
      <c r="G41" s="83">
        <v>110</v>
      </c>
      <c r="H41" s="280">
        <v>0</v>
      </c>
      <c r="I41" s="281"/>
      <c r="J41" s="277"/>
    </row>
    <row r="42" spans="1:10" ht="54" customHeight="1">
      <c r="A42" s="85" t="s">
        <v>205</v>
      </c>
      <c r="B42" s="79" t="s">
        <v>110</v>
      </c>
      <c r="C42" s="80" t="s">
        <v>115</v>
      </c>
      <c r="D42" s="81" t="s">
        <v>73</v>
      </c>
      <c r="E42" s="82" t="s">
        <v>108</v>
      </c>
      <c r="F42" s="80" t="s">
        <v>288</v>
      </c>
      <c r="G42" s="83">
        <v>240</v>
      </c>
      <c r="H42" s="280">
        <v>479.5</v>
      </c>
      <c r="I42" s="281">
        <v>0</v>
      </c>
      <c r="J42" s="277" t="e">
        <f>#REF!+I42</f>
        <v>#REF!</v>
      </c>
    </row>
    <row r="43" spans="1:10" ht="21.75" customHeight="1">
      <c r="A43" s="85" t="s">
        <v>545</v>
      </c>
      <c r="B43" s="79" t="s">
        <v>110</v>
      </c>
      <c r="C43" s="80" t="s">
        <v>115</v>
      </c>
      <c r="D43" s="81" t="s">
        <v>73</v>
      </c>
      <c r="E43" s="82" t="s">
        <v>108</v>
      </c>
      <c r="F43" s="80" t="s">
        <v>288</v>
      </c>
      <c r="G43" s="83">
        <v>830</v>
      </c>
      <c r="H43" s="280">
        <v>10</v>
      </c>
      <c r="I43" s="281"/>
      <c r="J43" s="277"/>
    </row>
    <row r="44" spans="1:10" ht="30.75" customHeight="1">
      <c r="A44" s="85" t="s">
        <v>77</v>
      </c>
      <c r="B44" s="79" t="s">
        <v>110</v>
      </c>
      <c r="C44" s="80" t="s">
        <v>115</v>
      </c>
      <c r="D44" s="81" t="s">
        <v>73</v>
      </c>
      <c r="E44" s="82" t="s">
        <v>108</v>
      </c>
      <c r="F44" s="80" t="s">
        <v>288</v>
      </c>
      <c r="G44" s="83">
        <v>850</v>
      </c>
      <c r="H44" s="280">
        <v>6.4</v>
      </c>
      <c r="I44" s="281">
        <v>0</v>
      </c>
      <c r="J44" s="277" t="e">
        <f>#REF!+I44</f>
        <v>#REF!</v>
      </c>
    </row>
    <row r="45" spans="1:10" ht="75" customHeight="1" hidden="1">
      <c r="A45" s="85"/>
      <c r="B45" s="79"/>
      <c r="C45" s="80"/>
      <c r="D45" s="81"/>
      <c r="E45" s="82"/>
      <c r="F45" s="80"/>
      <c r="G45" s="83"/>
      <c r="H45" s="280"/>
      <c r="I45" s="281"/>
      <c r="J45" s="277"/>
    </row>
    <row r="46" spans="1:10" ht="19.5" customHeight="1" hidden="1">
      <c r="A46" s="85"/>
      <c r="B46" s="79"/>
      <c r="C46" s="80"/>
      <c r="D46" s="81"/>
      <c r="E46" s="82"/>
      <c r="F46" s="80"/>
      <c r="G46" s="83"/>
      <c r="H46" s="280"/>
      <c r="I46" s="281"/>
      <c r="J46" s="277"/>
    </row>
    <row r="47" spans="1:10" ht="150" customHeight="1" hidden="1">
      <c r="A47" s="85"/>
      <c r="B47" s="79"/>
      <c r="C47" s="80"/>
      <c r="D47" s="81"/>
      <c r="E47" s="82"/>
      <c r="F47" s="80"/>
      <c r="G47" s="83"/>
      <c r="H47" s="280"/>
      <c r="I47" s="154"/>
      <c r="J47" s="154"/>
    </row>
    <row r="48" spans="1:10" ht="39" customHeight="1" hidden="1">
      <c r="A48" s="78"/>
      <c r="B48" s="79"/>
      <c r="C48" s="80"/>
      <c r="D48" s="81"/>
      <c r="E48" s="82"/>
      <c r="F48" s="80"/>
      <c r="G48" s="83"/>
      <c r="H48" s="280"/>
      <c r="I48" s="154"/>
      <c r="J48" s="284"/>
    </row>
    <row r="49" spans="1:10" ht="43.5" customHeight="1" hidden="1">
      <c r="A49" s="85"/>
      <c r="B49" s="79"/>
      <c r="C49" s="80"/>
      <c r="D49" s="81"/>
      <c r="E49" s="82"/>
      <c r="F49" s="80"/>
      <c r="G49" s="83"/>
      <c r="H49" s="280"/>
      <c r="I49" s="154"/>
      <c r="J49" s="284"/>
    </row>
    <row r="50" spans="1:10" ht="56.25" customHeight="1" hidden="1">
      <c r="A50" s="78"/>
      <c r="B50" s="79"/>
      <c r="C50" s="80"/>
      <c r="D50" s="81"/>
      <c r="E50" s="82"/>
      <c r="F50" s="80"/>
      <c r="G50" s="83"/>
      <c r="H50" s="280"/>
      <c r="I50" s="154"/>
      <c r="J50" s="284"/>
    </row>
    <row r="51" spans="1:10" ht="80.25" customHeight="1">
      <c r="A51" s="78" t="s">
        <v>568</v>
      </c>
      <c r="B51" s="79" t="s">
        <v>110</v>
      </c>
      <c r="C51" s="80" t="s">
        <v>115</v>
      </c>
      <c r="D51" s="81" t="s">
        <v>73</v>
      </c>
      <c r="E51" s="82" t="s">
        <v>108</v>
      </c>
      <c r="F51" s="80" t="s">
        <v>569</v>
      </c>
      <c r="G51" s="83"/>
      <c r="H51" s="280">
        <f>H52</f>
        <v>28.5</v>
      </c>
      <c r="I51" s="154"/>
      <c r="J51" s="284"/>
    </row>
    <row r="52" spans="1:10" ht="56.25" customHeight="1">
      <c r="A52" s="78" t="s">
        <v>206</v>
      </c>
      <c r="B52" s="79" t="s">
        <v>110</v>
      </c>
      <c r="C52" s="80" t="s">
        <v>115</v>
      </c>
      <c r="D52" s="81" t="s">
        <v>73</v>
      </c>
      <c r="E52" s="82" t="s">
        <v>108</v>
      </c>
      <c r="F52" s="80" t="s">
        <v>569</v>
      </c>
      <c r="G52" s="83">
        <v>120</v>
      </c>
      <c r="H52" s="280">
        <v>28.5</v>
      </c>
      <c r="I52" s="154"/>
      <c r="J52" s="284"/>
    </row>
    <row r="53" spans="1:10" ht="37.5" customHeight="1">
      <c r="A53" s="109" t="s">
        <v>522</v>
      </c>
      <c r="B53" s="104" t="s">
        <v>110</v>
      </c>
      <c r="C53" s="96" t="s">
        <v>115</v>
      </c>
      <c r="D53" s="105" t="s">
        <v>73</v>
      </c>
      <c r="E53" s="106" t="s">
        <v>108</v>
      </c>
      <c r="F53" s="96" t="s">
        <v>452</v>
      </c>
      <c r="G53" s="107"/>
      <c r="H53" s="283">
        <f>H54</f>
        <v>1715</v>
      </c>
      <c r="I53" s="154"/>
      <c r="J53" s="284"/>
    </row>
    <row r="54" spans="1:10" ht="34.5" customHeight="1">
      <c r="A54" s="109" t="s">
        <v>206</v>
      </c>
      <c r="B54" s="104" t="s">
        <v>110</v>
      </c>
      <c r="C54" s="96" t="s">
        <v>115</v>
      </c>
      <c r="D54" s="105" t="s">
        <v>73</v>
      </c>
      <c r="E54" s="106" t="s">
        <v>108</v>
      </c>
      <c r="F54" s="96" t="s">
        <v>452</v>
      </c>
      <c r="G54" s="107">
        <v>120</v>
      </c>
      <c r="H54" s="283">
        <v>1715</v>
      </c>
      <c r="I54" s="154"/>
      <c r="J54" s="284"/>
    </row>
    <row r="55" spans="1:10" s="363" customFormat="1" ht="67.5" customHeight="1">
      <c r="A55" s="78" t="s">
        <v>544</v>
      </c>
      <c r="B55" s="79" t="s">
        <v>110</v>
      </c>
      <c r="C55" s="80" t="s">
        <v>115</v>
      </c>
      <c r="D55" s="81" t="s">
        <v>73</v>
      </c>
      <c r="E55" s="82" t="s">
        <v>108</v>
      </c>
      <c r="F55" s="80" t="s">
        <v>543</v>
      </c>
      <c r="G55" s="83"/>
      <c r="H55" s="280">
        <f>H56</f>
        <v>120</v>
      </c>
      <c r="I55" s="361"/>
      <c r="J55" s="362"/>
    </row>
    <row r="56" spans="1:10" s="363" customFormat="1" ht="57.75" customHeight="1">
      <c r="A56" s="78" t="s">
        <v>205</v>
      </c>
      <c r="B56" s="79" t="s">
        <v>110</v>
      </c>
      <c r="C56" s="80" t="s">
        <v>115</v>
      </c>
      <c r="D56" s="81" t="s">
        <v>73</v>
      </c>
      <c r="E56" s="82" t="s">
        <v>108</v>
      </c>
      <c r="F56" s="80" t="s">
        <v>543</v>
      </c>
      <c r="G56" s="83">
        <v>240</v>
      </c>
      <c r="H56" s="280">
        <v>120</v>
      </c>
      <c r="I56" s="361"/>
      <c r="J56" s="362"/>
    </row>
    <row r="57" spans="1:10" s="363" customFormat="1" ht="83.25" customHeight="1">
      <c r="A57" s="109" t="s">
        <v>559</v>
      </c>
      <c r="B57" s="79" t="s">
        <v>110</v>
      </c>
      <c r="C57" s="80" t="s">
        <v>115</v>
      </c>
      <c r="D57" s="81" t="s">
        <v>73</v>
      </c>
      <c r="E57" s="82" t="s">
        <v>108</v>
      </c>
      <c r="F57" s="80" t="s">
        <v>565</v>
      </c>
      <c r="G57" s="83"/>
      <c r="H57" s="280">
        <f>H58</f>
        <v>71.3</v>
      </c>
      <c r="I57" s="361"/>
      <c r="J57" s="362"/>
    </row>
    <row r="58" spans="1:10" s="363" customFormat="1" ht="57.75" customHeight="1">
      <c r="A58" s="78" t="s">
        <v>206</v>
      </c>
      <c r="B58" s="79" t="s">
        <v>110</v>
      </c>
      <c r="C58" s="80" t="s">
        <v>115</v>
      </c>
      <c r="D58" s="81" t="s">
        <v>73</v>
      </c>
      <c r="E58" s="82" t="s">
        <v>108</v>
      </c>
      <c r="F58" s="80" t="s">
        <v>565</v>
      </c>
      <c r="G58" s="83">
        <v>120</v>
      </c>
      <c r="H58" s="280">
        <v>71.3</v>
      </c>
      <c r="I58" s="361"/>
      <c r="J58" s="362"/>
    </row>
    <row r="59" spans="1:10" s="278" customFormat="1" ht="57.75" customHeight="1">
      <c r="A59" s="69" t="s">
        <v>116</v>
      </c>
      <c r="B59" s="70" t="s">
        <v>110</v>
      </c>
      <c r="C59" s="129" t="s">
        <v>117</v>
      </c>
      <c r="D59" s="128"/>
      <c r="E59" s="130"/>
      <c r="F59" s="129"/>
      <c r="G59" s="285"/>
      <c r="H59" s="286">
        <f>H60</f>
        <v>306.9</v>
      </c>
      <c r="I59" s="148">
        <f>I60</f>
        <v>0</v>
      </c>
      <c r="J59" s="287" t="e">
        <f>#REF!+I59</f>
        <v>#REF!</v>
      </c>
    </row>
    <row r="60" spans="1:10" s="278" customFormat="1" ht="39" customHeight="1">
      <c r="A60" s="77" t="s">
        <v>385</v>
      </c>
      <c r="B60" s="66" t="s">
        <v>110</v>
      </c>
      <c r="C60" s="72" t="s">
        <v>117</v>
      </c>
      <c r="D60" s="73" t="s">
        <v>73</v>
      </c>
      <c r="E60" s="74" t="s">
        <v>165</v>
      </c>
      <c r="F60" s="72" t="s">
        <v>280</v>
      </c>
      <c r="G60" s="75"/>
      <c r="H60" s="279">
        <f>H61</f>
        <v>306.9</v>
      </c>
      <c r="I60" s="276">
        <f>I61</f>
        <v>0</v>
      </c>
      <c r="J60" s="277" t="e">
        <f>#REF!+I60</f>
        <v>#REF!</v>
      </c>
    </row>
    <row r="61" spans="1:10" s="278" customFormat="1" ht="46.5" customHeight="1">
      <c r="A61" s="77" t="s">
        <v>359</v>
      </c>
      <c r="B61" s="66" t="s">
        <v>110</v>
      </c>
      <c r="C61" s="72" t="s">
        <v>117</v>
      </c>
      <c r="D61" s="73" t="s">
        <v>73</v>
      </c>
      <c r="E61" s="74" t="s">
        <v>108</v>
      </c>
      <c r="F61" s="72" t="s">
        <v>280</v>
      </c>
      <c r="G61" s="75"/>
      <c r="H61" s="279">
        <f>H62</f>
        <v>306.9</v>
      </c>
      <c r="I61" s="276">
        <f>I63+I83</f>
        <v>0</v>
      </c>
      <c r="J61" s="276" t="e">
        <f>J63+J83</f>
        <v>#REF!</v>
      </c>
    </row>
    <row r="62" spans="1:10" s="278" customFormat="1" ht="15.75">
      <c r="A62" s="85" t="s">
        <v>339</v>
      </c>
      <c r="B62" s="79" t="s">
        <v>110</v>
      </c>
      <c r="C62" s="80" t="s">
        <v>117</v>
      </c>
      <c r="D62" s="81">
        <v>67</v>
      </c>
      <c r="E62" s="82">
        <v>3</v>
      </c>
      <c r="F62" s="80" t="s">
        <v>281</v>
      </c>
      <c r="G62" s="83"/>
      <c r="H62" s="280">
        <f>H64+H84</f>
        <v>306.9</v>
      </c>
      <c r="I62" s="276"/>
      <c r="J62" s="276"/>
    </row>
    <row r="63" spans="1:10" ht="63" customHeight="1">
      <c r="A63" s="85" t="s">
        <v>412</v>
      </c>
      <c r="B63" s="79" t="s">
        <v>110</v>
      </c>
      <c r="C63" s="80" t="s">
        <v>117</v>
      </c>
      <c r="D63" s="81" t="s">
        <v>73</v>
      </c>
      <c r="E63" s="82" t="s">
        <v>108</v>
      </c>
      <c r="F63" s="80" t="s">
        <v>334</v>
      </c>
      <c r="G63" s="83"/>
      <c r="H63" s="280">
        <f>H64</f>
        <v>269.9</v>
      </c>
      <c r="I63" s="288">
        <f>I64</f>
        <v>0</v>
      </c>
      <c r="J63" s="277" t="e">
        <f>#REF!+I63</f>
        <v>#REF!</v>
      </c>
    </row>
    <row r="64" spans="1:10" ht="15.75">
      <c r="A64" s="85" t="s">
        <v>167</v>
      </c>
      <c r="B64" s="79" t="s">
        <v>110</v>
      </c>
      <c r="C64" s="80" t="s">
        <v>117</v>
      </c>
      <c r="D64" s="81" t="s">
        <v>73</v>
      </c>
      <c r="E64" s="82" t="s">
        <v>108</v>
      </c>
      <c r="F64" s="80" t="s">
        <v>334</v>
      </c>
      <c r="G64" s="83">
        <v>540</v>
      </c>
      <c r="H64" s="280">
        <v>269.9</v>
      </c>
      <c r="I64" s="288">
        <v>0</v>
      </c>
      <c r="J64" s="277" t="e">
        <f>#REF!+I64</f>
        <v>#REF!</v>
      </c>
    </row>
    <row r="65" spans="1:10" s="278" customFormat="1" ht="56.25" customHeight="1" hidden="1">
      <c r="A65" s="85" t="s">
        <v>78</v>
      </c>
      <c r="B65" s="79" t="s">
        <v>110</v>
      </c>
      <c r="C65" s="80" t="s">
        <v>117</v>
      </c>
      <c r="D65" s="81" t="s">
        <v>73</v>
      </c>
      <c r="E65" s="82" t="s">
        <v>108</v>
      </c>
      <c r="F65" s="80" t="s">
        <v>79</v>
      </c>
      <c r="G65" s="83"/>
      <c r="H65" s="280"/>
      <c r="I65" s="288">
        <f>I66</f>
        <v>0</v>
      </c>
      <c r="J65" s="277" t="e">
        <f>#REF!+I65</f>
        <v>#REF!</v>
      </c>
    </row>
    <row r="66" spans="1:10" ht="19.5" customHeight="1" hidden="1">
      <c r="A66" s="85" t="s">
        <v>167</v>
      </c>
      <c r="B66" s="79" t="s">
        <v>110</v>
      </c>
      <c r="C66" s="80" t="s">
        <v>117</v>
      </c>
      <c r="D66" s="81" t="s">
        <v>73</v>
      </c>
      <c r="E66" s="82" t="s">
        <v>108</v>
      </c>
      <c r="F66" s="80" t="s">
        <v>79</v>
      </c>
      <c r="G66" s="83">
        <v>540</v>
      </c>
      <c r="H66" s="280"/>
      <c r="I66" s="288">
        <v>0</v>
      </c>
      <c r="J66" s="277" t="e">
        <f>#REF!+I66</f>
        <v>#REF!</v>
      </c>
    </row>
    <row r="67" spans="1:10" s="278" customFormat="1" ht="37.5" customHeight="1" hidden="1">
      <c r="A67" s="71" t="s">
        <v>118</v>
      </c>
      <c r="B67" s="66" t="s">
        <v>110</v>
      </c>
      <c r="C67" s="72" t="s">
        <v>119</v>
      </c>
      <c r="D67" s="73"/>
      <c r="E67" s="74"/>
      <c r="F67" s="72"/>
      <c r="G67" s="97"/>
      <c r="H67" s="279"/>
      <c r="I67" s="289">
        <f>I68</f>
        <v>0</v>
      </c>
      <c r="J67" s="277" t="e">
        <f>#REF!+I67</f>
        <v>#REF!</v>
      </c>
    </row>
    <row r="68" spans="1:10" s="278" customFormat="1" ht="37.5" customHeight="1" hidden="1">
      <c r="A68" s="98" t="s">
        <v>341</v>
      </c>
      <c r="B68" s="66" t="s">
        <v>110</v>
      </c>
      <c r="C68" s="72" t="s">
        <v>119</v>
      </c>
      <c r="D68" s="73" t="s">
        <v>80</v>
      </c>
      <c r="E68" s="74" t="s">
        <v>165</v>
      </c>
      <c r="F68" s="72" t="s">
        <v>166</v>
      </c>
      <c r="G68" s="83"/>
      <c r="H68" s="280"/>
      <c r="I68" s="276">
        <f>I69</f>
        <v>0</v>
      </c>
      <c r="J68" s="277" t="e">
        <f>#REF!+I68</f>
        <v>#REF!</v>
      </c>
    </row>
    <row r="69" spans="1:10" s="278" customFormat="1" ht="19.5" customHeight="1" hidden="1">
      <c r="A69" s="98" t="s">
        <v>339</v>
      </c>
      <c r="B69" s="79" t="s">
        <v>110</v>
      </c>
      <c r="C69" s="80" t="s">
        <v>119</v>
      </c>
      <c r="D69" s="73" t="s">
        <v>80</v>
      </c>
      <c r="E69" s="74" t="s">
        <v>81</v>
      </c>
      <c r="F69" s="72" t="s">
        <v>166</v>
      </c>
      <c r="G69" s="83"/>
      <c r="H69" s="280"/>
      <c r="I69" s="276">
        <f>I70</f>
        <v>0</v>
      </c>
      <c r="J69" s="277" t="e">
        <f>#REF!+I69</f>
        <v>#REF!</v>
      </c>
    </row>
    <row r="70" spans="1:10" s="278" customFormat="1" ht="93.75" customHeight="1" hidden="1">
      <c r="A70" s="78" t="s">
        <v>59</v>
      </c>
      <c r="B70" s="79" t="s">
        <v>110</v>
      </c>
      <c r="C70" s="80" t="s">
        <v>119</v>
      </c>
      <c r="D70" s="81" t="s">
        <v>80</v>
      </c>
      <c r="E70" s="82" t="s">
        <v>81</v>
      </c>
      <c r="F70" s="80" t="s">
        <v>91</v>
      </c>
      <c r="G70" s="83"/>
      <c r="H70" s="280"/>
      <c r="I70" s="281">
        <f>I71</f>
        <v>0</v>
      </c>
      <c r="J70" s="277" t="e">
        <f>#REF!+I70</f>
        <v>#REF!</v>
      </c>
    </row>
    <row r="71" spans="1:10" s="278" customFormat="1" ht="56.25" customHeight="1" hidden="1">
      <c r="A71" s="78" t="s">
        <v>193</v>
      </c>
      <c r="B71" s="79" t="s">
        <v>110</v>
      </c>
      <c r="C71" s="80" t="s">
        <v>119</v>
      </c>
      <c r="D71" s="81" t="s">
        <v>80</v>
      </c>
      <c r="E71" s="82" t="s">
        <v>81</v>
      </c>
      <c r="F71" s="80" t="s">
        <v>91</v>
      </c>
      <c r="G71" s="83">
        <v>244</v>
      </c>
      <c r="H71" s="280"/>
      <c r="I71" s="281">
        <v>0</v>
      </c>
      <c r="J71" s="277" t="e">
        <f>#REF!+I71</f>
        <v>#REF!</v>
      </c>
    </row>
    <row r="72" spans="1:10" s="278" customFormat="1" ht="19.5" customHeight="1" hidden="1">
      <c r="A72" s="71" t="s">
        <v>120</v>
      </c>
      <c r="B72" s="66" t="s">
        <v>110</v>
      </c>
      <c r="C72" s="72" t="s">
        <v>121</v>
      </c>
      <c r="D72" s="73"/>
      <c r="E72" s="74"/>
      <c r="F72" s="72"/>
      <c r="G72" s="97"/>
      <c r="H72" s="279"/>
      <c r="I72" s="289">
        <f>I73</f>
        <v>0</v>
      </c>
      <c r="J72" s="277" t="e">
        <f>#REF!+I72</f>
        <v>#REF!</v>
      </c>
    </row>
    <row r="73" spans="1:10" s="278" customFormat="1" ht="37.5" customHeight="1" hidden="1">
      <c r="A73" s="98" t="s">
        <v>342</v>
      </c>
      <c r="B73" s="66" t="s">
        <v>110</v>
      </c>
      <c r="C73" s="72" t="s">
        <v>121</v>
      </c>
      <c r="D73" s="73" t="s">
        <v>80</v>
      </c>
      <c r="E73" s="74" t="s">
        <v>165</v>
      </c>
      <c r="F73" s="72" t="s">
        <v>166</v>
      </c>
      <c r="G73" s="83"/>
      <c r="H73" s="280"/>
      <c r="I73" s="276">
        <f>I74</f>
        <v>0</v>
      </c>
      <c r="J73" s="277" t="e">
        <f>#REF!+I73</f>
        <v>#REF!</v>
      </c>
    </row>
    <row r="74" spans="1:10" s="278" customFormat="1" ht="19.5" customHeight="1" hidden="1">
      <c r="A74" s="98" t="s">
        <v>339</v>
      </c>
      <c r="B74" s="66" t="s">
        <v>110</v>
      </c>
      <c r="C74" s="72" t="s">
        <v>121</v>
      </c>
      <c r="D74" s="73" t="s">
        <v>80</v>
      </c>
      <c r="E74" s="74" t="s">
        <v>81</v>
      </c>
      <c r="F74" s="72" t="s">
        <v>166</v>
      </c>
      <c r="G74" s="75"/>
      <c r="H74" s="279"/>
      <c r="I74" s="276">
        <f>I75</f>
        <v>0</v>
      </c>
      <c r="J74" s="277" t="e">
        <f>#REF!+I74</f>
        <v>#REF!</v>
      </c>
    </row>
    <row r="75" spans="1:10" s="278" customFormat="1" ht="112.5" customHeight="1" hidden="1">
      <c r="A75" s="78" t="s">
        <v>60</v>
      </c>
      <c r="B75" s="79" t="s">
        <v>110</v>
      </c>
      <c r="C75" s="80" t="s">
        <v>121</v>
      </c>
      <c r="D75" s="81" t="s">
        <v>80</v>
      </c>
      <c r="E75" s="82" t="s">
        <v>81</v>
      </c>
      <c r="F75" s="80" t="s">
        <v>82</v>
      </c>
      <c r="G75" s="83"/>
      <c r="H75" s="280"/>
      <c r="I75" s="281">
        <f>I76</f>
        <v>0</v>
      </c>
      <c r="J75" s="277" t="e">
        <f>#REF!+I75</f>
        <v>#REF!</v>
      </c>
    </row>
    <row r="76" spans="1:10" s="278" customFormat="1" ht="19.5" customHeight="1" hidden="1">
      <c r="A76" s="78" t="s">
        <v>167</v>
      </c>
      <c r="B76" s="79" t="s">
        <v>110</v>
      </c>
      <c r="C76" s="80" t="s">
        <v>121</v>
      </c>
      <c r="D76" s="81" t="s">
        <v>80</v>
      </c>
      <c r="E76" s="82" t="s">
        <v>81</v>
      </c>
      <c r="F76" s="80" t="s">
        <v>82</v>
      </c>
      <c r="G76" s="83">
        <v>540</v>
      </c>
      <c r="H76" s="280"/>
      <c r="I76" s="281">
        <v>0</v>
      </c>
      <c r="J76" s="277" t="e">
        <f>#REF!+I76</f>
        <v>#REF!</v>
      </c>
    </row>
    <row r="77" spans="1:10" s="278" customFormat="1" ht="19.5" customHeight="1" hidden="1">
      <c r="A77" s="71" t="s">
        <v>120</v>
      </c>
      <c r="B77" s="66" t="s">
        <v>110</v>
      </c>
      <c r="C77" s="72" t="s">
        <v>121</v>
      </c>
      <c r="D77" s="73"/>
      <c r="E77" s="74"/>
      <c r="F77" s="72"/>
      <c r="G77" s="97"/>
      <c r="H77" s="279"/>
      <c r="I77" s="289">
        <f>I78</f>
        <v>0</v>
      </c>
      <c r="J77" s="277" t="e">
        <f>#REF!+I77</f>
        <v>#REF!</v>
      </c>
    </row>
    <row r="78" spans="1:10" s="278" customFormat="1" ht="37.5" customHeight="1" hidden="1">
      <c r="A78" s="98" t="s">
        <v>343</v>
      </c>
      <c r="B78" s="66" t="s">
        <v>110</v>
      </c>
      <c r="C78" s="72" t="s">
        <v>121</v>
      </c>
      <c r="D78" s="73" t="s">
        <v>80</v>
      </c>
      <c r="E78" s="74" t="s">
        <v>165</v>
      </c>
      <c r="F78" s="72" t="s">
        <v>166</v>
      </c>
      <c r="G78" s="83"/>
      <c r="H78" s="280"/>
      <c r="I78" s="276">
        <f>I79</f>
        <v>0</v>
      </c>
      <c r="J78" s="277" t="e">
        <f>#REF!+I78</f>
        <v>#REF!</v>
      </c>
    </row>
    <row r="79" spans="1:10" s="278" customFormat="1" ht="19.5" customHeight="1" hidden="1">
      <c r="A79" s="98" t="s">
        <v>339</v>
      </c>
      <c r="B79" s="79" t="s">
        <v>110</v>
      </c>
      <c r="C79" s="80" t="s">
        <v>121</v>
      </c>
      <c r="D79" s="73" t="s">
        <v>80</v>
      </c>
      <c r="E79" s="74" t="s">
        <v>81</v>
      </c>
      <c r="F79" s="72" t="s">
        <v>166</v>
      </c>
      <c r="G79" s="83"/>
      <c r="H79" s="280"/>
      <c r="I79" s="276">
        <f>I80</f>
        <v>0</v>
      </c>
      <c r="J79" s="277" t="e">
        <f>#REF!+I79</f>
        <v>#REF!</v>
      </c>
    </row>
    <row r="80" spans="1:10" s="278" customFormat="1" ht="75" customHeight="1" hidden="1">
      <c r="A80" s="78" t="s">
        <v>201</v>
      </c>
      <c r="B80" s="79" t="s">
        <v>110</v>
      </c>
      <c r="C80" s="80" t="s">
        <v>121</v>
      </c>
      <c r="D80" s="81" t="s">
        <v>80</v>
      </c>
      <c r="E80" s="82" t="s">
        <v>81</v>
      </c>
      <c r="F80" s="80" t="s">
        <v>76</v>
      </c>
      <c r="G80" s="83"/>
      <c r="H80" s="280"/>
      <c r="I80" s="281">
        <f>I81</f>
        <v>0</v>
      </c>
      <c r="J80" s="277" t="e">
        <f>#REF!+I80</f>
        <v>#REF!</v>
      </c>
    </row>
    <row r="81" spans="1:10" s="278" customFormat="1" ht="19.5" customHeight="1" hidden="1">
      <c r="A81" s="78" t="s">
        <v>200</v>
      </c>
      <c r="B81" s="79" t="s">
        <v>110</v>
      </c>
      <c r="C81" s="80" t="s">
        <v>121</v>
      </c>
      <c r="D81" s="81" t="s">
        <v>80</v>
      </c>
      <c r="E81" s="82" t="s">
        <v>81</v>
      </c>
      <c r="F81" s="80" t="s">
        <v>76</v>
      </c>
      <c r="G81" s="83">
        <v>870</v>
      </c>
      <c r="H81" s="280"/>
      <c r="I81" s="281">
        <v>0</v>
      </c>
      <c r="J81" s="277" t="e">
        <f>#REF!+I81</f>
        <v>#REF!</v>
      </c>
    </row>
    <row r="82" spans="1:10" s="278" customFormat="1" ht="19.5" customHeight="1" hidden="1">
      <c r="A82" s="85" t="s">
        <v>167</v>
      </c>
      <c r="B82" s="79" t="s">
        <v>110</v>
      </c>
      <c r="C82" s="80" t="s">
        <v>117</v>
      </c>
      <c r="D82" s="81" t="s">
        <v>73</v>
      </c>
      <c r="E82" s="82" t="s">
        <v>108</v>
      </c>
      <c r="F82" s="80" t="s">
        <v>281</v>
      </c>
      <c r="G82" s="83"/>
      <c r="H82" s="280"/>
      <c r="I82" s="281"/>
      <c r="J82" s="277"/>
    </row>
    <row r="83" spans="1:10" s="278" customFormat="1" ht="75" customHeight="1">
      <c r="A83" s="85" t="s">
        <v>411</v>
      </c>
      <c r="B83" s="79" t="s">
        <v>110</v>
      </c>
      <c r="C83" s="80" t="s">
        <v>117</v>
      </c>
      <c r="D83" s="81" t="s">
        <v>73</v>
      </c>
      <c r="E83" s="82" t="s">
        <v>108</v>
      </c>
      <c r="F83" s="80" t="s">
        <v>369</v>
      </c>
      <c r="G83" s="83"/>
      <c r="H83" s="280">
        <f>H84</f>
        <v>37</v>
      </c>
      <c r="I83" s="288">
        <f>I84</f>
        <v>0</v>
      </c>
      <c r="J83" s="277" t="e">
        <f>#REF!+I83</f>
        <v>#REF!</v>
      </c>
    </row>
    <row r="84" spans="1:10" s="278" customFormat="1" ht="25.5" customHeight="1">
      <c r="A84" s="85" t="s">
        <v>167</v>
      </c>
      <c r="B84" s="79" t="s">
        <v>110</v>
      </c>
      <c r="C84" s="80" t="s">
        <v>117</v>
      </c>
      <c r="D84" s="81" t="s">
        <v>73</v>
      </c>
      <c r="E84" s="82" t="s">
        <v>108</v>
      </c>
      <c r="F84" s="80" t="s">
        <v>369</v>
      </c>
      <c r="G84" s="83">
        <v>540</v>
      </c>
      <c r="H84" s="280">
        <v>37</v>
      </c>
      <c r="I84" s="288">
        <v>0</v>
      </c>
      <c r="J84" s="277" t="e">
        <f>#REF!+I84</f>
        <v>#REF!</v>
      </c>
    </row>
    <row r="85" spans="1:10" s="278" customFormat="1" ht="38.25" customHeight="1">
      <c r="A85" s="343" t="s">
        <v>535</v>
      </c>
      <c r="B85" s="70" t="s">
        <v>110</v>
      </c>
      <c r="C85" s="129" t="s">
        <v>119</v>
      </c>
      <c r="D85" s="128"/>
      <c r="E85" s="130"/>
      <c r="F85" s="129"/>
      <c r="G85" s="213"/>
      <c r="H85" s="286">
        <f>H86</f>
        <v>185.6</v>
      </c>
      <c r="I85" s="288"/>
      <c r="J85" s="277"/>
    </row>
    <row r="86" spans="1:10" s="278" customFormat="1" ht="36.75" customHeight="1">
      <c r="A86" s="71" t="s">
        <v>344</v>
      </c>
      <c r="B86" s="66" t="s">
        <v>110</v>
      </c>
      <c r="C86" s="72" t="s">
        <v>119</v>
      </c>
      <c r="D86" s="73" t="s">
        <v>80</v>
      </c>
      <c r="E86" s="74" t="s">
        <v>165</v>
      </c>
      <c r="F86" s="72" t="s">
        <v>280</v>
      </c>
      <c r="G86" s="75"/>
      <c r="H86" s="279">
        <f>H87</f>
        <v>185.6</v>
      </c>
      <c r="I86" s="289"/>
      <c r="J86" s="277"/>
    </row>
    <row r="87" spans="1:10" s="278" customFormat="1" ht="25.5" customHeight="1">
      <c r="A87" s="71" t="s">
        <v>339</v>
      </c>
      <c r="B87" s="66" t="s">
        <v>110</v>
      </c>
      <c r="C87" s="72" t="s">
        <v>119</v>
      </c>
      <c r="D87" s="73" t="s">
        <v>80</v>
      </c>
      <c r="E87" s="74" t="s">
        <v>81</v>
      </c>
      <c r="F87" s="72" t="s">
        <v>280</v>
      </c>
      <c r="G87" s="75"/>
      <c r="H87" s="279">
        <f>H88</f>
        <v>185.6</v>
      </c>
      <c r="I87" s="289"/>
      <c r="J87" s="277"/>
    </row>
    <row r="88" spans="1:10" s="278" customFormat="1" ht="25.5" customHeight="1">
      <c r="A88" s="290" t="s">
        <v>466</v>
      </c>
      <c r="B88" s="79" t="s">
        <v>110</v>
      </c>
      <c r="C88" s="80" t="s">
        <v>119</v>
      </c>
      <c r="D88" s="81" t="s">
        <v>80</v>
      </c>
      <c r="E88" s="82" t="s">
        <v>81</v>
      </c>
      <c r="F88" s="80" t="s">
        <v>465</v>
      </c>
      <c r="G88" s="83"/>
      <c r="H88" s="280">
        <f>H89</f>
        <v>185.6</v>
      </c>
      <c r="I88" s="288"/>
      <c r="J88" s="277"/>
    </row>
    <row r="89" spans="1:10" s="278" customFormat="1" ht="25.5" customHeight="1">
      <c r="A89" s="290" t="s">
        <v>467</v>
      </c>
      <c r="B89" s="79" t="s">
        <v>110</v>
      </c>
      <c r="C89" s="80" t="s">
        <v>119</v>
      </c>
      <c r="D89" s="81" t="s">
        <v>80</v>
      </c>
      <c r="E89" s="82" t="s">
        <v>81</v>
      </c>
      <c r="F89" s="80" t="s">
        <v>465</v>
      </c>
      <c r="G89" s="83">
        <v>880</v>
      </c>
      <c r="H89" s="280">
        <v>185.6</v>
      </c>
      <c r="I89" s="288"/>
      <c r="J89" s="277"/>
    </row>
    <row r="90" spans="1:10" s="278" customFormat="1" ht="25.5" customHeight="1" hidden="1">
      <c r="A90" s="69" t="s">
        <v>120</v>
      </c>
      <c r="B90" s="70" t="s">
        <v>110</v>
      </c>
      <c r="C90" s="129" t="s">
        <v>121</v>
      </c>
      <c r="D90" s="128"/>
      <c r="E90" s="130"/>
      <c r="F90" s="129"/>
      <c r="G90" s="213"/>
      <c r="H90" s="286">
        <f>H91</f>
        <v>0</v>
      </c>
      <c r="I90" s="288"/>
      <c r="J90" s="277"/>
    </row>
    <row r="91" spans="1:10" s="278" customFormat="1" ht="42.75" customHeight="1" hidden="1">
      <c r="A91" s="77" t="s">
        <v>344</v>
      </c>
      <c r="B91" s="91" t="s">
        <v>110</v>
      </c>
      <c r="C91" s="92" t="s">
        <v>121</v>
      </c>
      <c r="D91" s="93" t="s">
        <v>80</v>
      </c>
      <c r="E91" s="94" t="s">
        <v>165</v>
      </c>
      <c r="F91" s="92" t="s">
        <v>280</v>
      </c>
      <c r="G91" s="95"/>
      <c r="H91" s="275">
        <f>H92</f>
        <v>0</v>
      </c>
      <c r="I91" s="288"/>
      <c r="J91" s="277"/>
    </row>
    <row r="92" spans="1:10" s="278" customFormat="1" ht="25.5" customHeight="1" hidden="1">
      <c r="A92" s="77" t="s">
        <v>339</v>
      </c>
      <c r="B92" s="91" t="s">
        <v>110</v>
      </c>
      <c r="C92" s="92" t="s">
        <v>121</v>
      </c>
      <c r="D92" s="93" t="s">
        <v>80</v>
      </c>
      <c r="E92" s="94" t="s">
        <v>81</v>
      </c>
      <c r="F92" s="92" t="s">
        <v>280</v>
      </c>
      <c r="G92" s="95"/>
      <c r="H92" s="275">
        <f>H93</f>
        <v>0</v>
      </c>
      <c r="I92" s="288"/>
      <c r="J92" s="277"/>
    </row>
    <row r="93" spans="1:10" s="278" customFormat="1" ht="43.5" customHeight="1" hidden="1">
      <c r="A93" s="85" t="s">
        <v>462</v>
      </c>
      <c r="B93" s="79" t="s">
        <v>110</v>
      </c>
      <c r="C93" s="80" t="s">
        <v>121</v>
      </c>
      <c r="D93" s="81" t="s">
        <v>80</v>
      </c>
      <c r="E93" s="82" t="s">
        <v>81</v>
      </c>
      <c r="F93" s="96" t="s">
        <v>447</v>
      </c>
      <c r="G93" s="83"/>
      <c r="H93" s="280">
        <f>H94</f>
        <v>0</v>
      </c>
      <c r="I93" s="288"/>
      <c r="J93" s="277"/>
    </row>
    <row r="94" spans="1:10" s="278" customFormat="1" ht="25.5" customHeight="1" hidden="1">
      <c r="A94" s="85" t="s">
        <v>200</v>
      </c>
      <c r="B94" s="79" t="s">
        <v>110</v>
      </c>
      <c r="C94" s="80" t="s">
        <v>121</v>
      </c>
      <c r="D94" s="81" t="s">
        <v>80</v>
      </c>
      <c r="E94" s="82" t="s">
        <v>81</v>
      </c>
      <c r="F94" s="96" t="s">
        <v>447</v>
      </c>
      <c r="G94" s="83">
        <v>870</v>
      </c>
      <c r="H94" s="280">
        <v>0</v>
      </c>
      <c r="I94" s="288"/>
      <c r="J94" s="277"/>
    </row>
    <row r="95" spans="1:13" s="278" customFormat="1" ht="15.75">
      <c r="A95" s="69" t="s">
        <v>122</v>
      </c>
      <c r="B95" s="70" t="s">
        <v>110</v>
      </c>
      <c r="C95" s="129">
        <v>13</v>
      </c>
      <c r="D95" s="128"/>
      <c r="E95" s="130"/>
      <c r="F95" s="129"/>
      <c r="G95" s="285"/>
      <c r="H95" s="286">
        <f>H115+H120+H138+H133+H145</f>
        <v>468.7</v>
      </c>
      <c r="I95" s="148">
        <f>I96+I102+I107+I111+I115+I138</f>
        <v>80</v>
      </c>
      <c r="J95" s="148" t="e">
        <f>J96+J102+J107+J111+J115+J138</f>
        <v>#REF!</v>
      </c>
      <c r="M95" s="318"/>
    </row>
    <row r="96" spans="1:10" s="291" customFormat="1" ht="93.75" customHeight="1" hidden="1">
      <c r="A96" s="86" t="s">
        <v>92</v>
      </c>
      <c r="B96" s="66" t="s">
        <v>110</v>
      </c>
      <c r="C96" s="72">
        <v>13</v>
      </c>
      <c r="D96" s="73" t="s">
        <v>110</v>
      </c>
      <c r="E96" s="74" t="s">
        <v>165</v>
      </c>
      <c r="F96" s="72" t="s">
        <v>166</v>
      </c>
      <c r="G96" s="99"/>
      <c r="H96" s="280"/>
      <c r="I96" s="160">
        <f>I97</f>
        <v>0</v>
      </c>
      <c r="J96" s="284" t="e">
        <f>#REF!+I96</f>
        <v>#REF!</v>
      </c>
    </row>
    <row r="97" spans="1:10" s="278" customFormat="1" ht="56.25" customHeight="1" hidden="1">
      <c r="A97" s="86" t="s">
        <v>93</v>
      </c>
      <c r="B97" s="66" t="s">
        <v>110</v>
      </c>
      <c r="C97" s="72">
        <v>13</v>
      </c>
      <c r="D97" s="73" t="s">
        <v>110</v>
      </c>
      <c r="E97" s="74" t="s">
        <v>106</v>
      </c>
      <c r="F97" s="72" t="s">
        <v>166</v>
      </c>
      <c r="G97" s="75"/>
      <c r="H97" s="279"/>
      <c r="I97" s="160">
        <f>I98+I100</f>
        <v>0</v>
      </c>
      <c r="J97" s="284" t="e">
        <f>#REF!+I97</f>
        <v>#REF!</v>
      </c>
    </row>
    <row r="98" spans="1:10" s="292" customFormat="1" ht="56.25" customHeight="1" hidden="1">
      <c r="A98" s="100" t="s">
        <v>94</v>
      </c>
      <c r="B98" s="79" t="s">
        <v>110</v>
      </c>
      <c r="C98" s="80">
        <v>13</v>
      </c>
      <c r="D98" s="81" t="s">
        <v>110</v>
      </c>
      <c r="E98" s="82" t="s">
        <v>106</v>
      </c>
      <c r="F98" s="80" t="s">
        <v>95</v>
      </c>
      <c r="G98" s="99"/>
      <c r="H98" s="280"/>
      <c r="I98" s="154">
        <f>I99</f>
        <v>0</v>
      </c>
      <c r="J98" s="284" t="e">
        <f>#REF!+I98</f>
        <v>#REF!</v>
      </c>
    </row>
    <row r="99" spans="1:10" s="292" customFormat="1" ht="56.25" customHeight="1" hidden="1">
      <c r="A99" s="78" t="s">
        <v>193</v>
      </c>
      <c r="B99" s="79" t="s">
        <v>110</v>
      </c>
      <c r="C99" s="80">
        <v>13</v>
      </c>
      <c r="D99" s="81" t="s">
        <v>110</v>
      </c>
      <c r="E99" s="82" t="s">
        <v>106</v>
      </c>
      <c r="F99" s="80" t="s">
        <v>95</v>
      </c>
      <c r="G99" s="83">
        <v>244</v>
      </c>
      <c r="H99" s="280"/>
      <c r="I99" s="154">
        <v>0</v>
      </c>
      <c r="J99" s="284" t="e">
        <f>#REF!+I99</f>
        <v>#REF!</v>
      </c>
    </row>
    <row r="100" spans="1:10" s="292" customFormat="1" ht="281.25" customHeight="1" hidden="1">
      <c r="A100" s="88" t="s">
        <v>546</v>
      </c>
      <c r="B100" s="79" t="s">
        <v>110</v>
      </c>
      <c r="C100" s="80">
        <v>13</v>
      </c>
      <c r="D100" s="81" t="s">
        <v>132</v>
      </c>
      <c r="E100" s="82" t="s">
        <v>163</v>
      </c>
      <c r="F100" s="80" t="s">
        <v>65</v>
      </c>
      <c r="G100" s="99"/>
      <c r="H100" s="280"/>
      <c r="I100" s="154">
        <f>I101</f>
        <v>0</v>
      </c>
      <c r="J100" s="284" t="e">
        <f>#REF!+I100</f>
        <v>#REF!</v>
      </c>
    </row>
    <row r="101" spans="1:10" s="292" customFormat="1" ht="19.5" customHeight="1" hidden="1">
      <c r="A101" s="78" t="s">
        <v>167</v>
      </c>
      <c r="B101" s="79" t="s">
        <v>110</v>
      </c>
      <c r="C101" s="80">
        <v>13</v>
      </c>
      <c r="D101" s="81" t="s">
        <v>132</v>
      </c>
      <c r="E101" s="82" t="s">
        <v>163</v>
      </c>
      <c r="F101" s="80" t="s">
        <v>65</v>
      </c>
      <c r="G101" s="83" t="s">
        <v>168</v>
      </c>
      <c r="H101" s="280"/>
      <c r="I101" s="154">
        <v>0</v>
      </c>
      <c r="J101" s="284" t="e">
        <f>#REF!+I101</f>
        <v>#REF!</v>
      </c>
    </row>
    <row r="102" spans="1:10" s="278" customFormat="1" ht="63.75" customHeight="1" hidden="1">
      <c r="A102" s="86" t="s">
        <v>22</v>
      </c>
      <c r="B102" s="66" t="s">
        <v>110</v>
      </c>
      <c r="C102" s="72">
        <v>13</v>
      </c>
      <c r="D102" s="73" t="s">
        <v>117</v>
      </c>
      <c r="E102" s="74" t="s">
        <v>165</v>
      </c>
      <c r="F102" s="72" t="s">
        <v>280</v>
      </c>
      <c r="G102" s="99"/>
      <c r="H102" s="280"/>
      <c r="I102" s="160">
        <f>I103</f>
        <v>0</v>
      </c>
      <c r="J102" s="284" t="e">
        <f>#REF!+I102</f>
        <v>#REF!</v>
      </c>
    </row>
    <row r="103" spans="1:10" s="278" customFormat="1" ht="56.25" customHeight="1" hidden="1">
      <c r="A103" s="86" t="s">
        <v>96</v>
      </c>
      <c r="B103" s="66" t="s">
        <v>110</v>
      </c>
      <c r="C103" s="72">
        <v>13</v>
      </c>
      <c r="D103" s="73" t="s">
        <v>117</v>
      </c>
      <c r="E103" s="74" t="s">
        <v>106</v>
      </c>
      <c r="F103" s="72" t="s">
        <v>280</v>
      </c>
      <c r="G103" s="75"/>
      <c r="H103" s="279"/>
      <c r="I103" s="160">
        <f>I105</f>
        <v>0</v>
      </c>
      <c r="J103" s="284" t="e">
        <f>#REF!+I103</f>
        <v>#REF!</v>
      </c>
    </row>
    <row r="104" spans="1:10" s="278" customFormat="1" ht="37.5" customHeight="1" hidden="1">
      <c r="A104" s="101" t="s">
        <v>303</v>
      </c>
      <c r="B104" s="66" t="s">
        <v>110</v>
      </c>
      <c r="C104" s="72">
        <v>13</v>
      </c>
      <c r="D104" s="73"/>
      <c r="E104" s="74"/>
      <c r="F104" s="72" t="s">
        <v>281</v>
      </c>
      <c r="G104" s="75"/>
      <c r="H104" s="279"/>
      <c r="I104" s="160"/>
      <c r="J104" s="284"/>
    </row>
    <row r="105" spans="1:10" ht="58.5" customHeight="1" hidden="1">
      <c r="A105" s="100" t="s">
        <v>97</v>
      </c>
      <c r="B105" s="79" t="s">
        <v>110</v>
      </c>
      <c r="C105" s="80">
        <v>13</v>
      </c>
      <c r="D105" s="81" t="s">
        <v>117</v>
      </c>
      <c r="E105" s="82" t="s">
        <v>106</v>
      </c>
      <c r="F105" s="80" t="s">
        <v>288</v>
      </c>
      <c r="G105" s="99"/>
      <c r="H105" s="280"/>
      <c r="I105" s="154">
        <f>I106</f>
        <v>0</v>
      </c>
      <c r="J105" s="284" t="e">
        <f>#REF!+I105</f>
        <v>#REF!</v>
      </c>
    </row>
    <row r="106" spans="1:10" ht="56.25" customHeight="1" hidden="1">
      <c r="A106" s="78" t="s">
        <v>205</v>
      </c>
      <c r="B106" s="79" t="s">
        <v>110</v>
      </c>
      <c r="C106" s="80">
        <v>13</v>
      </c>
      <c r="D106" s="81" t="s">
        <v>117</v>
      </c>
      <c r="E106" s="82" t="s">
        <v>106</v>
      </c>
      <c r="F106" s="80" t="s">
        <v>288</v>
      </c>
      <c r="G106" s="83">
        <v>240</v>
      </c>
      <c r="H106" s="280"/>
      <c r="I106" s="154">
        <v>0</v>
      </c>
      <c r="J106" s="284" t="e">
        <f>#REF!+I106</f>
        <v>#REF!</v>
      </c>
    </row>
    <row r="107" spans="1:10" ht="59.25" customHeight="1" hidden="1">
      <c r="A107" s="86" t="s">
        <v>23</v>
      </c>
      <c r="B107" s="66" t="s">
        <v>110</v>
      </c>
      <c r="C107" s="72">
        <v>13</v>
      </c>
      <c r="D107" s="73" t="s">
        <v>119</v>
      </c>
      <c r="E107" s="74" t="s">
        <v>165</v>
      </c>
      <c r="F107" s="72" t="s">
        <v>166</v>
      </c>
      <c r="G107" s="99"/>
      <c r="H107" s="280"/>
      <c r="I107" s="160">
        <f>I108</f>
        <v>0</v>
      </c>
      <c r="J107" s="284" t="e">
        <f>#REF!+I107</f>
        <v>#REF!</v>
      </c>
    </row>
    <row r="108" spans="1:10" ht="56.25" customHeight="1" hidden="1">
      <c r="A108" s="86" t="s">
        <v>98</v>
      </c>
      <c r="B108" s="66" t="s">
        <v>110</v>
      </c>
      <c r="C108" s="72">
        <v>13</v>
      </c>
      <c r="D108" s="73" t="s">
        <v>119</v>
      </c>
      <c r="E108" s="74" t="s">
        <v>106</v>
      </c>
      <c r="F108" s="72" t="s">
        <v>166</v>
      </c>
      <c r="G108" s="75"/>
      <c r="H108" s="279"/>
      <c r="I108" s="160">
        <f>I109</f>
        <v>0</v>
      </c>
      <c r="J108" s="284" t="e">
        <f>#REF!+I108</f>
        <v>#REF!</v>
      </c>
    </row>
    <row r="109" spans="1:10" ht="81" customHeight="1" hidden="1">
      <c r="A109" s="100" t="s">
        <v>99</v>
      </c>
      <c r="B109" s="79" t="s">
        <v>110</v>
      </c>
      <c r="C109" s="80">
        <v>13</v>
      </c>
      <c r="D109" s="81" t="s">
        <v>119</v>
      </c>
      <c r="E109" s="82" t="s">
        <v>106</v>
      </c>
      <c r="F109" s="80" t="s">
        <v>67</v>
      </c>
      <c r="G109" s="99"/>
      <c r="H109" s="280"/>
      <c r="I109" s="154">
        <f>I110</f>
        <v>0</v>
      </c>
      <c r="J109" s="284" t="e">
        <f>#REF!+I109</f>
        <v>#REF!</v>
      </c>
    </row>
    <row r="110" spans="1:10" ht="56.25" customHeight="1" hidden="1">
      <c r="A110" s="78" t="s">
        <v>205</v>
      </c>
      <c r="B110" s="79" t="s">
        <v>110</v>
      </c>
      <c r="C110" s="80">
        <v>13</v>
      </c>
      <c r="D110" s="81" t="s">
        <v>119</v>
      </c>
      <c r="E110" s="82" t="s">
        <v>106</v>
      </c>
      <c r="F110" s="80" t="s">
        <v>67</v>
      </c>
      <c r="G110" s="83">
        <v>240</v>
      </c>
      <c r="H110" s="280"/>
      <c r="I110" s="154">
        <v>0</v>
      </c>
      <c r="J110" s="284" t="e">
        <f>#REF!+I110</f>
        <v>#REF!</v>
      </c>
    </row>
    <row r="111" spans="1:10" ht="81.75" customHeight="1" hidden="1">
      <c r="A111" s="86" t="s">
        <v>523</v>
      </c>
      <c r="B111" s="66" t="s">
        <v>110</v>
      </c>
      <c r="C111" s="72">
        <v>13</v>
      </c>
      <c r="D111" s="73" t="s">
        <v>132</v>
      </c>
      <c r="E111" s="74" t="s">
        <v>165</v>
      </c>
      <c r="F111" s="72" t="s">
        <v>166</v>
      </c>
      <c r="G111" s="99"/>
      <c r="H111" s="280"/>
      <c r="I111" s="160">
        <f>I112</f>
        <v>0</v>
      </c>
      <c r="J111" s="284" t="e">
        <f>#REF!+I111</f>
        <v>#REF!</v>
      </c>
    </row>
    <row r="112" spans="1:10" ht="75" customHeight="1" hidden="1">
      <c r="A112" s="86" t="s">
        <v>100</v>
      </c>
      <c r="B112" s="66" t="s">
        <v>110</v>
      </c>
      <c r="C112" s="72">
        <v>13</v>
      </c>
      <c r="D112" s="73" t="s">
        <v>132</v>
      </c>
      <c r="E112" s="74" t="s">
        <v>106</v>
      </c>
      <c r="F112" s="72" t="s">
        <v>166</v>
      </c>
      <c r="G112" s="75"/>
      <c r="H112" s="279"/>
      <c r="I112" s="160">
        <f>I113</f>
        <v>0</v>
      </c>
      <c r="J112" s="284" t="e">
        <f>#REF!+I112</f>
        <v>#REF!</v>
      </c>
    </row>
    <row r="113" spans="1:10" ht="112.5" customHeight="1" hidden="1">
      <c r="A113" s="100" t="s">
        <v>101</v>
      </c>
      <c r="B113" s="79" t="s">
        <v>110</v>
      </c>
      <c r="C113" s="80">
        <v>13</v>
      </c>
      <c r="D113" s="81" t="s">
        <v>132</v>
      </c>
      <c r="E113" s="82" t="s">
        <v>106</v>
      </c>
      <c r="F113" s="80" t="s">
        <v>192</v>
      </c>
      <c r="G113" s="99"/>
      <c r="H113" s="280"/>
      <c r="I113" s="154">
        <f>I114</f>
        <v>0</v>
      </c>
      <c r="J113" s="284" t="e">
        <f>#REF!+I113</f>
        <v>#REF!</v>
      </c>
    </row>
    <row r="114" spans="1:10" ht="56.25" customHeight="1" hidden="1">
      <c r="A114" s="78" t="s">
        <v>205</v>
      </c>
      <c r="B114" s="79" t="s">
        <v>110</v>
      </c>
      <c r="C114" s="80">
        <v>13</v>
      </c>
      <c r="D114" s="81" t="s">
        <v>132</v>
      </c>
      <c r="E114" s="82" t="s">
        <v>106</v>
      </c>
      <c r="F114" s="80" t="s">
        <v>192</v>
      </c>
      <c r="G114" s="83">
        <v>240</v>
      </c>
      <c r="H114" s="280"/>
      <c r="I114" s="154">
        <v>0</v>
      </c>
      <c r="J114" s="284" t="e">
        <f>#REF!+I114</f>
        <v>#REF!</v>
      </c>
    </row>
    <row r="115" spans="1:10" ht="72.75" customHeight="1">
      <c r="A115" s="102" t="s">
        <v>477</v>
      </c>
      <c r="B115" s="91" t="s">
        <v>110</v>
      </c>
      <c r="C115" s="92">
        <v>13</v>
      </c>
      <c r="D115" s="93" t="s">
        <v>125</v>
      </c>
      <c r="E115" s="94" t="s">
        <v>165</v>
      </c>
      <c r="F115" s="92" t="s">
        <v>280</v>
      </c>
      <c r="G115" s="124"/>
      <c r="H115" s="275">
        <f>H117</f>
        <v>49.5</v>
      </c>
      <c r="I115" s="276">
        <f>I116</f>
        <v>20</v>
      </c>
      <c r="J115" s="277" t="e">
        <f>#REF!+I115</f>
        <v>#REF!</v>
      </c>
    </row>
    <row r="116" spans="1:10" ht="39" customHeight="1" hidden="1">
      <c r="A116" s="86"/>
      <c r="B116" s="66" t="s">
        <v>110</v>
      </c>
      <c r="C116" s="72">
        <v>13</v>
      </c>
      <c r="D116" s="73" t="s">
        <v>125</v>
      </c>
      <c r="E116" s="74" t="s">
        <v>165</v>
      </c>
      <c r="F116" s="72" t="s">
        <v>280</v>
      </c>
      <c r="G116" s="75"/>
      <c r="H116" s="279"/>
      <c r="I116" s="276">
        <f>I118</f>
        <v>20</v>
      </c>
      <c r="J116" s="277" t="e">
        <f>#REF!+I116</f>
        <v>#REF!</v>
      </c>
    </row>
    <row r="117" spans="1:10" ht="37.5" customHeight="1">
      <c r="A117" s="101" t="s">
        <v>394</v>
      </c>
      <c r="B117" s="66" t="s">
        <v>110</v>
      </c>
      <c r="C117" s="72">
        <v>13</v>
      </c>
      <c r="D117" s="73" t="s">
        <v>125</v>
      </c>
      <c r="E117" s="74" t="s">
        <v>165</v>
      </c>
      <c r="F117" s="72" t="s">
        <v>281</v>
      </c>
      <c r="G117" s="75"/>
      <c r="H117" s="279">
        <f>H118</f>
        <v>49.5</v>
      </c>
      <c r="I117" s="276"/>
      <c r="J117" s="277"/>
    </row>
    <row r="118" spans="1:10" ht="38.25" customHeight="1">
      <c r="A118" s="100" t="s">
        <v>328</v>
      </c>
      <c r="B118" s="79" t="s">
        <v>110</v>
      </c>
      <c r="C118" s="80">
        <v>13</v>
      </c>
      <c r="D118" s="81" t="s">
        <v>125</v>
      </c>
      <c r="E118" s="82" t="s">
        <v>165</v>
      </c>
      <c r="F118" s="80" t="s">
        <v>409</v>
      </c>
      <c r="G118" s="99"/>
      <c r="H118" s="280">
        <f>H119</f>
        <v>49.5</v>
      </c>
      <c r="I118" s="281">
        <f>I119</f>
        <v>20</v>
      </c>
      <c r="J118" s="277" t="e">
        <f>#REF!+I118</f>
        <v>#REF!</v>
      </c>
    </row>
    <row r="119" spans="1:10" ht="46.5" customHeight="1">
      <c r="A119" s="78" t="s">
        <v>205</v>
      </c>
      <c r="B119" s="79" t="s">
        <v>110</v>
      </c>
      <c r="C119" s="80">
        <v>13</v>
      </c>
      <c r="D119" s="81" t="s">
        <v>125</v>
      </c>
      <c r="E119" s="82" t="s">
        <v>165</v>
      </c>
      <c r="F119" s="80" t="s">
        <v>409</v>
      </c>
      <c r="G119" s="83">
        <v>240</v>
      </c>
      <c r="H119" s="280">
        <v>49.5</v>
      </c>
      <c r="I119" s="281">
        <v>20</v>
      </c>
      <c r="J119" s="277" t="e">
        <f>#REF!+I119</f>
        <v>#REF!</v>
      </c>
    </row>
    <row r="120" spans="1:10" ht="102.75" customHeight="1">
      <c r="A120" s="98" t="s">
        <v>428</v>
      </c>
      <c r="B120" s="66" t="s">
        <v>110</v>
      </c>
      <c r="C120" s="72" t="s">
        <v>66</v>
      </c>
      <c r="D120" s="73" t="s">
        <v>66</v>
      </c>
      <c r="E120" s="74" t="s">
        <v>165</v>
      </c>
      <c r="F120" s="72" t="s">
        <v>280</v>
      </c>
      <c r="G120" s="75"/>
      <c r="H120" s="279">
        <f>H121+H130</f>
        <v>17</v>
      </c>
      <c r="I120" s="279">
        <f>I121+I130</f>
        <v>0</v>
      </c>
      <c r="J120" s="279">
        <f>J121+J130</f>
        <v>0</v>
      </c>
    </row>
    <row r="121" spans="1:10" ht="50.25" customHeight="1" hidden="1">
      <c r="A121" s="98" t="s">
        <v>430</v>
      </c>
      <c r="B121" s="66" t="s">
        <v>110</v>
      </c>
      <c r="C121" s="72" t="s">
        <v>66</v>
      </c>
      <c r="D121" s="73" t="s">
        <v>66</v>
      </c>
      <c r="E121" s="74" t="s">
        <v>165</v>
      </c>
      <c r="F121" s="72" t="s">
        <v>281</v>
      </c>
      <c r="G121" s="75"/>
      <c r="H121" s="279">
        <f>H122</f>
        <v>0</v>
      </c>
      <c r="I121" s="281"/>
      <c r="J121" s="277"/>
    </row>
    <row r="122" spans="1:10" ht="33" customHeight="1" hidden="1">
      <c r="A122" s="78" t="s">
        <v>494</v>
      </c>
      <c r="B122" s="79" t="s">
        <v>110</v>
      </c>
      <c r="C122" s="80" t="s">
        <v>66</v>
      </c>
      <c r="D122" s="81" t="s">
        <v>66</v>
      </c>
      <c r="E122" s="82" t="s">
        <v>165</v>
      </c>
      <c r="F122" s="80" t="s">
        <v>429</v>
      </c>
      <c r="G122" s="83"/>
      <c r="H122" s="280">
        <f>H123</f>
        <v>0</v>
      </c>
      <c r="I122" s="281"/>
      <c r="J122" s="277"/>
    </row>
    <row r="123" spans="1:10" ht="51" customHeight="1" hidden="1">
      <c r="A123" s="78" t="s">
        <v>205</v>
      </c>
      <c r="B123" s="79" t="s">
        <v>110</v>
      </c>
      <c r="C123" s="80" t="s">
        <v>66</v>
      </c>
      <c r="D123" s="81" t="s">
        <v>66</v>
      </c>
      <c r="E123" s="82" t="s">
        <v>165</v>
      </c>
      <c r="F123" s="80" t="s">
        <v>429</v>
      </c>
      <c r="G123" s="83">
        <v>240</v>
      </c>
      <c r="H123" s="280">
        <v>0</v>
      </c>
      <c r="I123" s="281"/>
      <c r="J123" s="277"/>
    </row>
    <row r="124" spans="1:10" ht="36.75" customHeight="1" hidden="1">
      <c r="A124" s="77" t="s">
        <v>385</v>
      </c>
      <c r="B124" s="91" t="s">
        <v>110</v>
      </c>
      <c r="C124" s="92" t="s">
        <v>66</v>
      </c>
      <c r="D124" s="93">
        <v>67</v>
      </c>
      <c r="E124" s="94" t="s">
        <v>165</v>
      </c>
      <c r="F124" s="92" t="s">
        <v>280</v>
      </c>
      <c r="G124" s="95"/>
      <c r="H124" s="275">
        <f>H125</f>
        <v>0</v>
      </c>
      <c r="I124" s="154"/>
      <c r="J124" s="284"/>
    </row>
    <row r="125" spans="1:10" ht="31.5" hidden="1">
      <c r="A125" s="77" t="s">
        <v>359</v>
      </c>
      <c r="B125" s="104" t="s">
        <v>110</v>
      </c>
      <c r="C125" s="96" t="s">
        <v>66</v>
      </c>
      <c r="D125" s="105">
        <v>67</v>
      </c>
      <c r="E125" s="106">
        <v>3</v>
      </c>
      <c r="F125" s="96" t="s">
        <v>280</v>
      </c>
      <c r="G125" s="107"/>
      <c r="H125" s="283">
        <f>H126</f>
        <v>0</v>
      </c>
      <c r="I125" s="154"/>
      <c r="J125" s="284"/>
    </row>
    <row r="126" spans="1:10" ht="15.75" hidden="1">
      <c r="A126" s="77" t="s">
        <v>339</v>
      </c>
      <c r="B126" s="104" t="s">
        <v>110</v>
      </c>
      <c r="C126" s="96" t="s">
        <v>66</v>
      </c>
      <c r="D126" s="105">
        <v>67</v>
      </c>
      <c r="E126" s="106">
        <v>3</v>
      </c>
      <c r="F126" s="96" t="s">
        <v>281</v>
      </c>
      <c r="G126" s="107"/>
      <c r="H126" s="283">
        <f>H127</f>
        <v>0</v>
      </c>
      <c r="I126" s="154"/>
      <c r="J126" s="284"/>
    </row>
    <row r="127" spans="1:10" ht="79.5" customHeight="1" hidden="1">
      <c r="A127" s="108" t="s">
        <v>413</v>
      </c>
      <c r="B127" s="104" t="s">
        <v>110</v>
      </c>
      <c r="C127" s="96" t="s">
        <v>66</v>
      </c>
      <c r="D127" s="105" t="s">
        <v>73</v>
      </c>
      <c r="E127" s="106" t="s">
        <v>108</v>
      </c>
      <c r="F127" s="96" t="s">
        <v>352</v>
      </c>
      <c r="G127" s="107"/>
      <c r="H127" s="283">
        <f>H128+H129</f>
        <v>0</v>
      </c>
      <c r="I127" s="154"/>
      <c r="J127" s="284"/>
    </row>
    <row r="128" spans="1:10" ht="42" customHeight="1" hidden="1">
      <c r="A128" s="108" t="s">
        <v>206</v>
      </c>
      <c r="B128" s="104" t="s">
        <v>110</v>
      </c>
      <c r="C128" s="96" t="s">
        <v>66</v>
      </c>
      <c r="D128" s="105" t="s">
        <v>73</v>
      </c>
      <c r="E128" s="106" t="s">
        <v>108</v>
      </c>
      <c r="F128" s="96" t="s">
        <v>352</v>
      </c>
      <c r="G128" s="107">
        <v>120</v>
      </c>
      <c r="H128" s="283">
        <v>0</v>
      </c>
      <c r="I128" s="154"/>
      <c r="J128" s="284"/>
    </row>
    <row r="129" spans="1:10" ht="31.5" hidden="1">
      <c r="A129" s="109" t="s">
        <v>205</v>
      </c>
      <c r="B129" s="104" t="s">
        <v>110</v>
      </c>
      <c r="C129" s="96" t="s">
        <v>66</v>
      </c>
      <c r="D129" s="105">
        <v>67</v>
      </c>
      <c r="E129" s="106">
        <v>3</v>
      </c>
      <c r="F129" s="96" t="s">
        <v>352</v>
      </c>
      <c r="G129" s="107">
        <v>240</v>
      </c>
      <c r="H129" s="283">
        <v>0</v>
      </c>
      <c r="I129" s="154"/>
      <c r="J129" s="284"/>
    </row>
    <row r="130" spans="1:10" ht="36.75" customHeight="1">
      <c r="A130" s="110" t="s">
        <v>495</v>
      </c>
      <c r="B130" s="91" t="s">
        <v>110</v>
      </c>
      <c r="C130" s="92" t="s">
        <v>66</v>
      </c>
      <c r="D130" s="93" t="s">
        <v>66</v>
      </c>
      <c r="E130" s="94" t="s">
        <v>165</v>
      </c>
      <c r="F130" s="92" t="s">
        <v>461</v>
      </c>
      <c r="G130" s="95"/>
      <c r="H130" s="275">
        <f>H131</f>
        <v>17</v>
      </c>
      <c r="I130" s="154"/>
      <c r="J130" s="284"/>
    </row>
    <row r="131" spans="1:10" ht="33.75" customHeight="1">
      <c r="A131" s="109" t="s">
        <v>498</v>
      </c>
      <c r="B131" s="104" t="s">
        <v>110</v>
      </c>
      <c r="C131" s="96" t="s">
        <v>66</v>
      </c>
      <c r="D131" s="105" t="s">
        <v>66</v>
      </c>
      <c r="E131" s="106" t="s">
        <v>165</v>
      </c>
      <c r="F131" s="96" t="s">
        <v>496</v>
      </c>
      <c r="G131" s="107"/>
      <c r="H131" s="283">
        <f>H132</f>
        <v>17</v>
      </c>
      <c r="I131" s="154"/>
      <c r="J131" s="284"/>
    </row>
    <row r="132" spans="1:10" ht="31.5">
      <c r="A132" s="109" t="s">
        <v>205</v>
      </c>
      <c r="B132" s="104" t="s">
        <v>110</v>
      </c>
      <c r="C132" s="96" t="s">
        <v>66</v>
      </c>
      <c r="D132" s="105" t="s">
        <v>66</v>
      </c>
      <c r="E132" s="106" t="s">
        <v>165</v>
      </c>
      <c r="F132" s="96" t="s">
        <v>496</v>
      </c>
      <c r="G132" s="107">
        <v>240</v>
      </c>
      <c r="H132" s="283">
        <v>17</v>
      </c>
      <c r="I132" s="154"/>
      <c r="J132" s="284"/>
    </row>
    <row r="133" spans="1:10" ht="31.5">
      <c r="A133" s="77" t="s">
        <v>385</v>
      </c>
      <c r="B133" s="91" t="s">
        <v>110</v>
      </c>
      <c r="C133" s="92" t="s">
        <v>66</v>
      </c>
      <c r="D133" s="93">
        <v>67</v>
      </c>
      <c r="E133" s="94" t="s">
        <v>165</v>
      </c>
      <c r="F133" s="92" t="s">
        <v>280</v>
      </c>
      <c r="G133" s="95"/>
      <c r="H133" s="356">
        <f>H134</f>
        <v>3.5</v>
      </c>
      <c r="I133" s="275">
        <f aca="true" t="shared" si="0" ref="I133:J135">I134</f>
        <v>120</v>
      </c>
      <c r="J133" s="275" t="e">
        <f t="shared" si="0"/>
        <v>#REF!</v>
      </c>
    </row>
    <row r="134" spans="1:10" ht="31.5">
      <c r="A134" s="77" t="s">
        <v>359</v>
      </c>
      <c r="B134" s="104" t="s">
        <v>110</v>
      </c>
      <c r="C134" s="96" t="s">
        <v>66</v>
      </c>
      <c r="D134" s="105">
        <v>67</v>
      </c>
      <c r="E134" s="106">
        <v>3</v>
      </c>
      <c r="F134" s="96" t="s">
        <v>280</v>
      </c>
      <c r="G134" s="107"/>
      <c r="H134" s="357">
        <f>H135</f>
        <v>3.5</v>
      </c>
      <c r="I134" s="283">
        <f t="shared" si="0"/>
        <v>120</v>
      </c>
      <c r="J134" s="283" t="e">
        <f t="shared" si="0"/>
        <v>#REF!</v>
      </c>
    </row>
    <row r="135" spans="1:10" ht="15.75">
      <c r="A135" s="77" t="s">
        <v>339</v>
      </c>
      <c r="B135" s="104" t="s">
        <v>110</v>
      </c>
      <c r="C135" s="96" t="s">
        <v>66</v>
      </c>
      <c r="D135" s="105">
        <v>67</v>
      </c>
      <c r="E135" s="106">
        <v>3</v>
      </c>
      <c r="F135" s="96" t="s">
        <v>281</v>
      </c>
      <c r="G135" s="107"/>
      <c r="H135" s="357">
        <f>H136</f>
        <v>3.5</v>
      </c>
      <c r="I135" s="283">
        <f t="shared" si="0"/>
        <v>120</v>
      </c>
      <c r="J135" s="283" t="e">
        <f t="shared" si="0"/>
        <v>#REF!</v>
      </c>
    </row>
    <row r="136" spans="1:10" ht="78.75">
      <c r="A136" s="108" t="s">
        <v>413</v>
      </c>
      <c r="B136" s="104" t="s">
        <v>110</v>
      </c>
      <c r="C136" s="96" t="s">
        <v>66</v>
      </c>
      <c r="D136" s="105" t="s">
        <v>73</v>
      </c>
      <c r="E136" s="106" t="s">
        <v>108</v>
      </c>
      <c r="F136" s="96" t="s">
        <v>352</v>
      </c>
      <c r="G136" s="107"/>
      <c r="H136" s="357">
        <f>H137</f>
        <v>3.5</v>
      </c>
      <c r="I136" s="283">
        <f>I138+I139</f>
        <v>120</v>
      </c>
      <c r="J136" s="283" t="e">
        <f>J138+J139</f>
        <v>#REF!</v>
      </c>
    </row>
    <row r="137" spans="1:10" ht="31.5">
      <c r="A137" s="108" t="s">
        <v>205</v>
      </c>
      <c r="B137" s="104" t="s">
        <v>110</v>
      </c>
      <c r="C137" s="96" t="s">
        <v>66</v>
      </c>
      <c r="D137" s="105" t="s">
        <v>73</v>
      </c>
      <c r="E137" s="106" t="s">
        <v>108</v>
      </c>
      <c r="F137" s="96" t="s">
        <v>352</v>
      </c>
      <c r="G137" s="107">
        <v>240</v>
      </c>
      <c r="H137" s="357">
        <v>3.5</v>
      </c>
      <c r="I137" s="283"/>
      <c r="J137" s="283"/>
    </row>
    <row r="138" spans="1:10" s="278" customFormat="1" ht="38.25" customHeight="1">
      <c r="A138" s="110" t="s">
        <v>344</v>
      </c>
      <c r="B138" s="91" t="s">
        <v>110</v>
      </c>
      <c r="C138" s="92">
        <v>13</v>
      </c>
      <c r="D138" s="93" t="s">
        <v>80</v>
      </c>
      <c r="E138" s="94" t="s">
        <v>165</v>
      </c>
      <c r="F138" s="92" t="s">
        <v>280</v>
      </c>
      <c r="G138" s="107"/>
      <c r="H138" s="275">
        <f>H139</f>
        <v>388.4</v>
      </c>
      <c r="I138" s="276">
        <f>I139</f>
        <v>60</v>
      </c>
      <c r="J138" s="277" t="e">
        <f>#REF!+I138</f>
        <v>#REF!</v>
      </c>
    </row>
    <row r="139" spans="1:10" s="278" customFormat="1" ht="15.75">
      <c r="A139" s="98" t="s">
        <v>339</v>
      </c>
      <c r="B139" s="66" t="s">
        <v>110</v>
      </c>
      <c r="C139" s="72">
        <v>13</v>
      </c>
      <c r="D139" s="73" t="s">
        <v>80</v>
      </c>
      <c r="E139" s="74" t="s">
        <v>81</v>
      </c>
      <c r="F139" s="72" t="s">
        <v>280</v>
      </c>
      <c r="G139" s="75"/>
      <c r="H139" s="279">
        <f>H140</f>
        <v>388.4</v>
      </c>
      <c r="I139" s="276">
        <f>I141+I159</f>
        <v>60</v>
      </c>
      <c r="J139" s="276" t="e">
        <f>J141+J159</f>
        <v>#REF!</v>
      </c>
    </row>
    <row r="140" spans="1:10" s="278" customFormat="1" ht="15.75">
      <c r="A140" s="98" t="s">
        <v>338</v>
      </c>
      <c r="B140" s="66" t="s">
        <v>110</v>
      </c>
      <c r="C140" s="72">
        <v>13</v>
      </c>
      <c r="D140" s="73" t="s">
        <v>80</v>
      </c>
      <c r="E140" s="74" t="s">
        <v>81</v>
      </c>
      <c r="F140" s="72" t="s">
        <v>281</v>
      </c>
      <c r="G140" s="75"/>
      <c r="H140" s="279">
        <f>H141</f>
        <v>388.4</v>
      </c>
      <c r="I140" s="276"/>
      <c r="J140" s="276"/>
    </row>
    <row r="141" spans="1:10" s="292" customFormat="1" ht="35.25" customHeight="1">
      <c r="A141" s="78" t="s">
        <v>330</v>
      </c>
      <c r="B141" s="81" t="s">
        <v>110</v>
      </c>
      <c r="C141" s="80">
        <v>13</v>
      </c>
      <c r="D141" s="81" t="s">
        <v>80</v>
      </c>
      <c r="E141" s="82" t="s">
        <v>81</v>
      </c>
      <c r="F141" s="80" t="s">
        <v>374</v>
      </c>
      <c r="G141" s="83"/>
      <c r="H141" s="280">
        <f>H142+H143+H144</f>
        <v>388.4</v>
      </c>
      <c r="I141" s="281">
        <f>I142</f>
        <v>60</v>
      </c>
      <c r="J141" s="277" t="e">
        <f>#REF!+I141</f>
        <v>#REF!</v>
      </c>
    </row>
    <row r="142" spans="1:10" s="292" customFormat="1" ht="31.5">
      <c r="A142" s="78" t="s">
        <v>205</v>
      </c>
      <c r="B142" s="81" t="s">
        <v>110</v>
      </c>
      <c r="C142" s="80">
        <v>13</v>
      </c>
      <c r="D142" s="81" t="s">
        <v>80</v>
      </c>
      <c r="E142" s="82" t="s">
        <v>81</v>
      </c>
      <c r="F142" s="80" t="s">
        <v>374</v>
      </c>
      <c r="G142" s="83">
        <v>240</v>
      </c>
      <c r="H142" s="280">
        <v>238</v>
      </c>
      <c r="I142" s="281">
        <v>60</v>
      </c>
      <c r="J142" s="277" t="e">
        <f>#REF!+I142</f>
        <v>#REF!</v>
      </c>
    </row>
    <row r="143" spans="1:10" s="292" customFormat="1" ht="37.5" customHeight="1">
      <c r="A143" s="78" t="s">
        <v>552</v>
      </c>
      <c r="B143" s="81" t="s">
        <v>110</v>
      </c>
      <c r="C143" s="80" t="s">
        <v>66</v>
      </c>
      <c r="D143" s="81" t="s">
        <v>80</v>
      </c>
      <c r="E143" s="82" t="s">
        <v>81</v>
      </c>
      <c r="F143" s="80" t="s">
        <v>374</v>
      </c>
      <c r="G143" s="83">
        <v>330</v>
      </c>
      <c r="H143" s="280">
        <v>5</v>
      </c>
      <c r="I143" s="154"/>
      <c r="J143" s="284"/>
    </row>
    <row r="144" spans="1:10" s="292" customFormat="1" ht="27.75" customHeight="1">
      <c r="A144" s="78" t="s">
        <v>545</v>
      </c>
      <c r="B144" s="81" t="s">
        <v>110</v>
      </c>
      <c r="C144" s="80" t="s">
        <v>66</v>
      </c>
      <c r="D144" s="81" t="s">
        <v>80</v>
      </c>
      <c r="E144" s="82" t="s">
        <v>81</v>
      </c>
      <c r="F144" s="80" t="s">
        <v>374</v>
      </c>
      <c r="G144" s="83">
        <v>830</v>
      </c>
      <c r="H144" s="280">
        <v>145.4</v>
      </c>
      <c r="I144" s="154"/>
      <c r="J144" s="284"/>
    </row>
    <row r="145" spans="1:10" s="292" customFormat="1" ht="66" customHeight="1">
      <c r="A145" s="98" t="s">
        <v>293</v>
      </c>
      <c r="B145" s="73" t="s">
        <v>110</v>
      </c>
      <c r="C145" s="72" t="s">
        <v>66</v>
      </c>
      <c r="D145" s="73" t="s">
        <v>137</v>
      </c>
      <c r="E145" s="74" t="s">
        <v>165</v>
      </c>
      <c r="F145" s="72" t="s">
        <v>280</v>
      </c>
      <c r="G145" s="75"/>
      <c r="H145" s="279">
        <f>H146</f>
        <v>10.3</v>
      </c>
      <c r="I145" s="154"/>
      <c r="J145" s="284"/>
    </row>
    <row r="146" spans="1:10" s="292" customFormat="1" ht="36.75" customHeight="1">
      <c r="A146" s="98" t="s">
        <v>296</v>
      </c>
      <c r="B146" s="73" t="s">
        <v>110</v>
      </c>
      <c r="C146" s="72" t="s">
        <v>66</v>
      </c>
      <c r="D146" s="73" t="s">
        <v>137</v>
      </c>
      <c r="E146" s="74" t="s">
        <v>107</v>
      </c>
      <c r="F146" s="72" t="s">
        <v>280</v>
      </c>
      <c r="G146" s="75"/>
      <c r="H146" s="279">
        <f>H147</f>
        <v>10.3</v>
      </c>
      <c r="I146" s="154"/>
      <c r="J146" s="284"/>
    </row>
    <row r="147" spans="1:10" s="292" customFormat="1" ht="44.25" customHeight="1">
      <c r="A147" s="78" t="s">
        <v>555</v>
      </c>
      <c r="B147" s="81" t="s">
        <v>110</v>
      </c>
      <c r="C147" s="80" t="s">
        <v>66</v>
      </c>
      <c r="D147" s="81" t="s">
        <v>137</v>
      </c>
      <c r="E147" s="82" t="s">
        <v>107</v>
      </c>
      <c r="F147" s="80" t="s">
        <v>461</v>
      </c>
      <c r="G147" s="83"/>
      <c r="H147" s="280">
        <f>H148</f>
        <v>10.3</v>
      </c>
      <c r="I147" s="154"/>
      <c r="J147" s="284"/>
    </row>
    <row r="148" spans="1:10" s="292" customFormat="1" ht="38.25" customHeight="1">
      <c r="A148" s="78" t="s">
        <v>556</v>
      </c>
      <c r="B148" s="81" t="s">
        <v>110</v>
      </c>
      <c r="C148" s="80" t="s">
        <v>66</v>
      </c>
      <c r="D148" s="81" t="s">
        <v>137</v>
      </c>
      <c r="E148" s="82" t="s">
        <v>107</v>
      </c>
      <c r="F148" s="80" t="s">
        <v>554</v>
      </c>
      <c r="G148" s="83"/>
      <c r="H148" s="280">
        <f>H162</f>
        <v>10.3</v>
      </c>
      <c r="I148" s="154"/>
      <c r="J148" s="284"/>
    </row>
    <row r="149" spans="1:10" s="292" customFormat="1" ht="19.5" customHeight="1" hidden="1">
      <c r="A149" s="78"/>
      <c r="B149" s="81"/>
      <c r="C149" s="80"/>
      <c r="D149" s="81"/>
      <c r="E149" s="82"/>
      <c r="F149" s="80"/>
      <c r="G149" s="83"/>
      <c r="H149" s="280"/>
      <c r="I149" s="154"/>
      <c r="J149" s="284"/>
    </row>
    <row r="150" spans="1:10" s="292" customFormat="1" ht="112.5" customHeight="1" hidden="1">
      <c r="A150" s="78"/>
      <c r="B150" s="81"/>
      <c r="C150" s="80"/>
      <c r="D150" s="81"/>
      <c r="E150" s="82"/>
      <c r="F150" s="80"/>
      <c r="G150" s="83"/>
      <c r="H150" s="280"/>
      <c r="I150" s="154"/>
      <c r="J150" s="284"/>
    </row>
    <row r="151" spans="1:10" s="292" customFormat="1" ht="19.5" customHeight="1" hidden="1">
      <c r="A151" s="78"/>
      <c r="B151" s="81"/>
      <c r="C151" s="80"/>
      <c r="D151" s="81"/>
      <c r="E151" s="82"/>
      <c r="F151" s="80"/>
      <c r="G151" s="83"/>
      <c r="H151" s="280"/>
      <c r="I151" s="154"/>
      <c r="J151" s="284"/>
    </row>
    <row r="152" spans="1:10" s="292" customFormat="1" ht="131.25" customHeight="1" hidden="1">
      <c r="A152" s="78"/>
      <c r="B152" s="81"/>
      <c r="C152" s="80"/>
      <c r="D152" s="81"/>
      <c r="E152" s="82"/>
      <c r="F152" s="80"/>
      <c r="G152" s="83"/>
      <c r="H152" s="280"/>
      <c r="I152" s="154"/>
      <c r="J152" s="284"/>
    </row>
    <row r="153" spans="1:10" s="292" customFormat="1" ht="19.5" customHeight="1" hidden="1">
      <c r="A153" s="78"/>
      <c r="B153" s="81"/>
      <c r="C153" s="80"/>
      <c r="D153" s="81"/>
      <c r="E153" s="82"/>
      <c r="F153" s="80"/>
      <c r="G153" s="83"/>
      <c r="H153" s="280"/>
      <c r="I153" s="154"/>
      <c r="J153" s="284"/>
    </row>
    <row r="154" spans="1:10" s="292" customFormat="1" ht="93.75" customHeight="1" hidden="1">
      <c r="A154" s="78"/>
      <c r="B154" s="81"/>
      <c r="C154" s="80"/>
      <c r="D154" s="81"/>
      <c r="E154" s="82"/>
      <c r="F154" s="80"/>
      <c r="G154" s="83"/>
      <c r="H154" s="280"/>
      <c r="I154" s="154"/>
      <c r="J154" s="284"/>
    </row>
    <row r="155" spans="1:10" s="292" customFormat="1" ht="19.5" customHeight="1" hidden="1">
      <c r="A155" s="78"/>
      <c r="B155" s="81"/>
      <c r="C155" s="80"/>
      <c r="D155" s="81"/>
      <c r="E155" s="82"/>
      <c r="F155" s="80"/>
      <c r="G155" s="83"/>
      <c r="H155" s="280"/>
      <c r="I155" s="154"/>
      <c r="J155" s="284"/>
    </row>
    <row r="156" spans="1:10" s="292" customFormat="1" ht="93.75" customHeight="1" hidden="1">
      <c r="A156" s="78"/>
      <c r="B156" s="81"/>
      <c r="C156" s="80"/>
      <c r="D156" s="81"/>
      <c r="E156" s="82"/>
      <c r="F156" s="80"/>
      <c r="G156" s="83"/>
      <c r="H156" s="280"/>
      <c r="I156" s="154"/>
      <c r="J156" s="284"/>
    </row>
    <row r="157" spans="1:10" s="292" customFormat="1" ht="19.5" customHeight="1" hidden="1">
      <c r="A157" s="78"/>
      <c r="B157" s="81"/>
      <c r="C157" s="80"/>
      <c r="D157" s="81"/>
      <c r="E157" s="82"/>
      <c r="F157" s="80"/>
      <c r="G157" s="83"/>
      <c r="H157" s="280"/>
      <c r="I157" s="154"/>
      <c r="J157" s="284"/>
    </row>
    <row r="158" spans="1:10" s="292" customFormat="1" ht="19.5" customHeight="1" hidden="1">
      <c r="A158" s="98"/>
      <c r="B158" s="81"/>
      <c r="C158" s="80"/>
      <c r="D158" s="81"/>
      <c r="E158" s="82"/>
      <c r="F158" s="80"/>
      <c r="G158" s="83"/>
      <c r="H158" s="280"/>
      <c r="I158" s="281"/>
      <c r="J158" s="277"/>
    </row>
    <row r="159" spans="1:10" s="292" customFormat="1" ht="47.25" customHeight="1" hidden="1">
      <c r="A159" s="78"/>
      <c r="B159" s="81"/>
      <c r="C159" s="80"/>
      <c r="D159" s="81"/>
      <c r="E159" s="82"/>
      <c r="F159" s="80"/>
      <c r="G159" s="83"/>
      <c r="H159" s="280"/>
      <c r="I159" s="281"/>
      <c r="J159" s="277"/>
    </row>
    <row r="160" spans="1:10" s="292" customFormat="1" ht="30" customHeight="1" hidden="1">
      <c r="A160" s="78"/>
      <c r="B160" s="81"/>
      <c r="C160" s="80"/>
      <c r="D160" s="81"/>
      <c r="E160" s="82"/>
      <c r="F160" s="80"/>
      <c r="G160" s="83"/>
      <c r="H160" s="280"/>
      <c r="I160" s="281"/>
      <c r="J160" s="277"/>
    </row>
    <row r="161" spans="1:10" s="292" customFormat="1" ht="56.25" customHeight="1" hidden="1">
      <c r="A161" s="109"/>
      <c r="B161" s="105"/>
      <c r="C161" s="96"/>
      <c r="D161" s="105"/>
      <c r="E161" s="106"/>
      <c r="F161" s="96"/>
      <c r="G161" s="107"/>
      <c r="H161" s="283"/>
      <c r="I161" s="281"/>
      <c r="J161" s="277"/>
    </row>
    <row r="162" spans="1:10" s="292" customFormat="1" ht="54" customHeight="1">
      <c r="A162" s="109" t="s">
        <v>205</v>
      </c>
      <c r="B162" s="105" t="s">
        <v>110</v>
      </c>
      <c r="C162" s="96" t="s">
        <v>66</v>
      </c>
      <c r="D162" s="105" t="s">
        <v>137</v>
      </c>
      <c r="E162" s="106" t="s">
        <v>107</v>
      </c>
      <c r="F162" s="96" t="s">
        <v>554</v>
      </c>
      <c r="G162" s="107">
        <v>240</v>
      </c>
      <c r="H162" s="283">
        <v>10.3</v>
      </c>
      <c r="I162" s="281"/>
      <c r="J162" s="277"/>
    </row>
    <row r="163" spans="1:10" s="292" customFormat="1" ht="34.5" customHeight="1" hidden="1">
      <c r="A163" s="110" t="s">
        <v>297</v>
      </c>
      <c r="B163" s="93" t="s">
        <v>110</v>
      </c>
      <c r="C163" s="92" t="s">
        <v>66</v>
      </c>
      <c r="D163" s="93" t="s">
        <v>137</v>
      </c>
      <c r="E163" s="94" t="s">
        <v>107</v>
      </c>
      <c r="F163" s="92" t="s">
        <v>281</v>
      </c>
      <c r="G163" s="95"/>
      <c r="H163" s="275" t="e">
        <f>H164</f>
        <v>#REF!</v>
      </c>
      <c r="I163" s="281"/>
      <c r="J163" s="277"/>
    </row>
    <row r="164" spans="1:10" s="292" customFormat="1" ht="54" customHeight="1" hidden="1">
      <c r="A164" s="109" t="s">
        <v>326</v>
      </c>
      <c r="B164" s="105" t="s">
        <v>110</v>
      </c>
      <c r="C164" s="96" t="s">
        <v>66</v>
      </c>
      <c r="D164" s="105" t="s">
        <v>137</v>
      </c>
      <c r="E164" s="106" t="s">
        <v>107</v>
      </c>
      <c r="F164" s="96" t="s">
        <v>313</v>
      </c>
      <c r="G164" s="107"/>
      <c r="H164" s="283" t="e">
        <f>H165</f>
        <v>#REF!</v>
      </c>
      <c r="I164" s="281"/>
      <c r="J164" s="277"/>
    </row>
    <row r="165" spans="1:10" s="292" customFormat="1" ht="48" customHeight="1" hidden="1">
      <c r="A165" s="109" t="s">
        <v>205</v>
      </c>
      <c r="B165" s="105" t="s">
        <v>110</v>
      </c>
      <c r="C165" s="96" t="s">
        <v>66</v>
      </c>
      <c r="D165" s="105" t="s">
        <v>137</v>
      </c>
      <c r="E165" s="106" t="s">
        <v>107</v>
      </c>
      <c r="F165" s="96" t="s">
        <v>313</v>
      </c>
      <c r="G165" s="107">
        <v>240</v>
      </c>
      <c r="H165" s="283" t="e">
        <f>#REF!+#REF!</f>
        <v>#REF!</v>
      </c>
      <c r="I165" s="281"/>
      <c r="J165" s="277"/>
    </row>
    <row r="166" spans="1:10" s="292" customFormat="1" ht="15.75">
      <c r="A166" s="293" t="s">
        <v>56</v>
      </c>
      <c r="B166" s="230" t="s">
        <v>140</v>
      </c>
      <c r="C166" s="294" t="s">
        <v>111</v>
      </c>
      <c r="D166" s="230"/>
      <c r="E166" s="231"/>
      <c r="F166" s="294"/>
      <c r="G166" s="295"/>
      <c r="H166" s="296">
        <f aca="true" t="shared" si="1" ref="H166:H171">H167</f>
        <v>115</v>
      </c>
      <c r="I166" s="297">
        <f aca="true" t="shared" si="2" ref="I166:I171">I167</f>
        <v>0</v>
      </c>
      <c r="J166" s="298" t="e">
        <f>#REF!+I166</f>
        <v>#REF!</v>
      </c>
    </row>
    <row r="167" spans="1:10" s="292" customFormat="1" ht="20.25" customHeight="1">
      <c r="A167" s="299" t="s">
        <v>57</v>
      </c>
      <c r="B167" s="128" t="s">
        <v>140</v>
      </c>
      <c r="C167" s="129" t="s">
        <v>113</v>
      </c>
      <c r="D167" s="128"/>
      <c r="E167" s="130"/>
      <c r="F167" s="129"/>
      <c r="G167" s="213"/>
      <c r="H167" s="286">
        <f t="shared" si="1"/>
        <v>115</v>
      </c>
      <c r="I167" s="160">
        <f t="shared" si="2"/>
        <v>0</v>
      </c>
      <c r="J167" s="284" t="e">
        <f>#REF!+I167</f>
        <v>#REF!</v>
      </c>
    </row>
    <row r="168" spans="1:10" s="292" customFormat="1" ht="44.25" customHeight="1">
      <c r="A168" s="111" t="s">
        <v>344</v>
      </c>
      <c r="B168" s="93" t="s">
        <v>140</v>
      </c>
      <c r="C168" s="92" t="s">
        <v>113</v>
      </c>
      <c r="D168" s="93" t="s">
        <v>80</v>
      </c>
      <c r="E168" s="94" t="s">
        <v>165</v>
      </c>
      <c r="F168" s="92" t="s">
        <v>280</v>
      </c>
      <c r="G168" s="95"/>
      <c r="H168" s="275">
        <f t="shared" si="1"/>
        <v>115</v>
      </c>
      <c r="I168" s="160">
        <f t="shared" si="2"/>
        <v>0</v>
      </c>
      <c r="J168" s="284" t="e">
        <f>#REF!+I168</f>
        <v>#REF!</v>
      </c>
    </row>
    <row r="169" spans="1:10" s="292" customFormat="1" ht="15.75">
      <c r="A169" s="111" t="s">
        <v>339</v>
      </c>
      <c r="B169" s="105" t="s">
        <v>140</v>
      </c>
      <c r="C169" s="96" t="s">
        <v>113</v>
      </c>
      <c r="D169" s="105" t="s">
        <v>80</v>
      </c>
      <c r="E169" s="106" t="s">
        <v>81</v>
      </c>
      <c r="F169" s="96" t="s">
        <v>280</v>
      </c>
      <c r="G169" s="107"/>
      <c r="H169" s="283">
        <f t="shared" si="1"/>
        <v>115</v>
      </c>
      <c r="I169" s="154">
        <f>I171</f>
        <v>0</v>
      </c>
      <c r="J169" s="284" t="e">
        <f>#REF!+I169</f>
        <v>#REF!</v>
      </c>
    </row>
    <row r="170" spans="1:10" s="292" customFormat="1" ht="15.75">
      <c r="A170" s="111" t="s">
        <v>339</v>
      </c>
      <c r="B170" s="105" t="s">
        <v>140</v>
      </c>
      <c r="C170" s="96" t="s">
        <v>113</v>
      </c>
      <c r="D170" s="105" t="s">
        <v>80</v>
      </c>
      <c r="E170" s="106" t="s">
        <v>81</v>
      </c>
      <c r="F170" s="96" t="s">
        <v>281</v>
      </c>
      <c r="G170" s="107"/>
      <c r="H170" s="283">
        <f t="shared" si="1"/>
        <v>115</v>
      </c>
      <c r="I170" s="154"/>
      <c r="J170" s="284"/>
    </row>
    <row r="171" spans="1:10" s="292" customFormat="1" ht="46.5" customHeight="1">
      <c r="A171" s="60" t="s">
        <v>527</v>
      </c>
      <c r="B171" s="105" t="s">
        <v>140</v>
      </c>
      <c r="C171" s="96" t="s">
        <v>113</v>
      </c>
      <c r="D171" s="105" t="s">
        <v>80</v>
      </c>
      <c r="E171" s="106" t="s">
        <v>81</v>
      </c>
      <c r="F171" s="96" t="s">
        <v>351</v>
      </c>
      <c r="G171" s="107"/>
      <c r="H171" s="283">
        <f t="shared" si="1"/>
        <v>115</v>
      </c>
      <c r="I171" s="154">
        <f t="shared" si="2"/>
        <v>0</v>
      </c>
      <c r="J171" s="284" t="e">
        <f>#REF!+I171</f>
        <v>#REF!</v>
      </c>
    </row>
    <row r="172" spans="1:10" s="292" customFormat="1" ht="39" customHeight="1">
      <c r="A172" s="112" t="s">
        <v>206</v>
      </c>
      <c r="B172" s="105" t="s">
        <v>140</v>
      </c>
      <c r="C172" s="96" t="s">
        <v>113</v>
      </c>
      <c r="D172" s="105" t="s">
        <v>80</v>
      </c>
      <c r="E172" s="106" t="s">
        <v>81</v>
      </c>
      <c r="F172" s="96" t="s">
        <v>351</v>
      </c>
      <c r="G172" s="107">
        <v>120</v>
      </c>
      <c r="H172" s="283">
        <v>115</v>
      </c>
      <c r="I172" s="154">
        <v>0</v>
      </c>
      <c r="J172" s="284" t="e">
        <f>#REF!+I172</f>
        <v>#REF!</v>
      </c>
    </row>
    <row r="173" spans="1:10" s="278" customFormat="1" ht="39.75" customHeight="1">
      <c r="A173" s="300" t="s">
        <v>123</v>
      </c>
      <c r="B173" s="301" t="s">
        <v>113</v>
      </c>
      <c r="C173" s="294" t="s">
        <v>111</v>
      </c>
      <c r="D173" s="230"/>
      <c r="E173" s="231"/>
      <c r="F173" s="294"/>
      <c r="G173" s="232"/>
      <c r="H173" s="296">
        <f>H174+H193</f>
        <v>90.6</v>
      </c>
      <c r="I173" s="298">
        <f>I174+I193</f>
        <v>0</v>
      </c>
      <c r="J173" s="298" t="e">
        <f>#REF!+I173</f>
        <v>#REF!</v>
      </c>
    </row>
    <row r="174" spans="1:10" s="292" customFormat="1" ht="62.25" customHeight="1">
      <c r="A174" s="198" t="s">
        <v>124</v>
      </c>
      <c r="B174" s="128" t="s">
        <v>113</v>
      </c>
      <c r="C174" s="129" t="s">
        <v>125</v>
      </c>
      <c r="D174" s="128" t="s">
        <v>111</v>
      </c>
      <c r="E174" s="130" t="s">
        <v>165</v>
      </c>
      <c r="F174" s="129" t="s">
        <v>280</v>
      </c>
      <c r="G174" s="218"/>
      <c r="H174" s="302">
        <f>H175</f>
        <v>63.1</v>
      </c>
      <c r="I174" s="303">
        <f>I175+I182+I186</f>
        <v>0</v>
      </c>
      <c r="J174" s="287" t="e">
        <f>#REF!+I174</f>
        <v>#REF!</v>
      </c>
    </row>
    <row r="175" spans="1:10" s="292" customFormat="1" ht="93" customHeight="1">
      <c r="A175" s="102" t="s">
        <v>476</v>
      </c>
      <c r="B175" s="93" t="s">
        <v>113</v>
      </c>
      <c r="C175" s="92" t="s">
        <v>125</v>
      </c>
      <c r="D175" s="93" t="s">
        <v>121</v>
      </c>
      <c r="E175" s="94" t="s">
        <v>165</v>
      </c>
      <c r="F175" s="92" t="s">
        <v>280</v>
      </c>
      <c r="G175" s="113"/>
      <c r="H175" s="305">
        <f>H176+H182</f>
        <v>63.1</v>
      </c>
      <c r="I175" s="276">
        <f>I176</f>
        <v>0</v>
      </c>
      <c r="J175" s="277" t="e">
        <f>#REF!+I175</f>
        <v>#REF!</v>
      </c>
    </row>
    <row r="176" spans="1:10" s="292" customFormat="1" ht="60" customHeight="1">
      <c r="A176" s="86" t="s">
        <v>487</v>
      </c>
      <c r="B176" s="73" t="s">
        <v>113</v>
      </c>
      <c r="C176" s="72" t="s">
        <v>125</v>
      </c>
      <c r="D176" s="73" t="s">
        <v>121</v>
      </c>
      <c r="E176" s="74" t="s">
        <v>106</v>
      </c>
      <c r="F176" s="72" t="s">
        <v>280</v>
      </c>
      <c r="G176" s="114"/>
      <c r="H176" s="306">
        <f>H177</f>
        <v>4.2</v>
      </c>
      <c r="I176" s="276">
        <f>I178+I180</f>
        <v>0</v>
      </c>
      <c r="J176" s="277" t="e">
        <f>#REF!+I176</f>
        <v>#REF!</v>
      </c>
    </row>
    <row r="177" spans="1:10" s="292" customFormat="1" ht="42.75" customHeight="1">
      <c r="A177" s="86" t="s">
        <v>301</v>
      </c>
      <c r="B177" s="73" t="s">
        <v>113</v>
      </c>
      <c r="C177" s="72" t="s">
        <v>125</v>
      </c>
      <c r="D177" s="73" t="s">
        <v>121</v>
      </c>
      <c r="E177" s="74" t="s">
        <v>106</v>
      </c>
      <c r="F177" s="72" t="s">
        <v>281</v>
      </c>
      <c r="G177" s="114"/>
      <c r="H177" s="306">
        <f>H178</f>
        <v>4.2</v>
      </c>
      <c r="I177" s="276"/>
      <c r="J177" s="277"/>
    </row>
    <row r="178" spans="1:10" s="292" customFormat="1" ht="76.5" customHeight="1">
      <c r="A178" s="88" t="s">
        <v>524</v>
      </c>
      <c r="B178" s="115" t="s">
        <v>113</v>
      </c>
      <c r="C178" s="80" t="s">
        <v>125</v>
      </c>
      <c r="D178" s="81" t="s">
        <v>121</v>
      </c>
      <c r="E178" s="82" t="s">
        <v>106</v>
      </c>
      <c r="F178" s="80" t="s">
        <v>336</v>
      </c>
      <c r="G178" s="89"/>
      <c r="H178" s="307">
        <f>H179</f>
        <v>4.2</v>
      </c>
      <c r="I178" s="281">
        <f>I179</f>
        <v>0</v>
      </c>
      <c r="J178" s="277" t="e">
        <f>#REF!+I178</f>
        <v>#REF!</v>
      </c>
    </row>
    <row r="179" spans="1:10" s="292" customFormat="1" ht="31.5">
      <c r="A179" s="78" t="s">
        <v>205</v>
      </c>
      <c r="B179" s="115" t="s">
        <v>113</v>
      </c>
      <c r="C179" s="80" t="s">
        <v>125</v>
      </c>
      <c r="D179" s="81" t="s">
        <v>121</v>
      </c>
      <c r="E179" s="82" t="s">
        <v>106</v>
      </c>
      <c r="F179" s="80" t="s">
        <v>336</v>
      </c>
      <c r="G179" s="83">
        <v>240</v>
      </c>
      <c r="H179" s="280">
        <v>4.2</v>
      </c>
      <c r="I179" s="281">
        <v>0</v>
      </c>
      <c r="J179" s="277" t="e">
        <f>#REF!+I179</f>
        <v>#REF!</v>
      </c>
    </row>
    <row r="180" spans="1:10" s="292" customFormat="1" ht="262.5" customHeight="1" hidden="1">
      <c r="A180" s="88" t="s">
        <v>24</v>
      </c>
      <c r="B180" s="115" t="s">
        <v>113</v>
      </c>
      <c r="C180" s="80" t="s">
        <v>125</v>
      </c>
      <c r="D180" s="81" t="s">
        <v>119</v>
      </c>
      <c r="E180" s="82" t="s">
        <v>107</v>
      </c>
      <c r="F180" s="80" t="s">
        <v>25</v>
      </c>
      <c r="G180" s="99"/>
      <c r="H180" s="280"/>
      <c r="I180" s="154">
        <v>0</v>
      </c>
      <c r="J180" s="298" t="e">
        <f>#REF!+I180</f>
        <v>#REF!</v>
      </c>
    </row>
    <row r="181" spans="1:10" s="292" customFormat="1" ht="19.5" customHeight="1" hidden="1">
      <c r="A181" s="78" t="s">
        <v>167</v>
      </c>
      <c r="B181" s="115" t="s">
        <v>113</v>
      </c>
      <c r="C181" s="80" t="s">
        <v>125</v>
      </c>
      <c r="D181" s="81" t="s">
        <v>119</v>
      </c>
      <c r="E181" s="82" t="s">
        <v>107</v>
      </c>
      <c r="F181" s="80" t="s">
        <v>25</v>
      </c>
      <c r="G181" s="83" t="s">
        <v>168</v>
      </c>
      <c r="H181" s="280"/>
      <c r="I181" s="154">
        <v>0</v>
      </c>
      <c r="J181" s="298" t="e">
        <f>#REF!+I181</f>
        <v>#REF!</v>
      </c>
    </row>
    <row r="182" spans="1:10" s="292" customFormat="1" ht="89.25" customHeight="1">
      <c r="A182" s="86" t="s">
        <v>488</v>
      </c>
      <c r="B182" s="116" t="s">
        <v>113</v>
      </c>
      <c r="C182" s="72" t="s">
        <v>125</v>
      </c>
      <c r="D182" s="73" t="s">
        <v>121</v>
      </c>
      <c r="E182" s="74" t="s">
        <v>107</v>
      </c>
      <c r="F182" s="72" t="s">
        <v>280</v>
      </c>
      <c r="G182" s="114"/>
      <c r="H182" s="306">
        <f>H183</f>
        <v>58.9</v>
      </c>
      <c r="I182" s="160">
        <f>I184</f>
        <v>0</v>
      </c>
      <c r="J182" s="160" t="e">
        <f>J184</f>
        <v>#REF!</v>
      </c>
    </row>
    <row r="183" spans="1:10" s="292" customFormat="1" ht="40.5" customHeight="1">
      <c r="A183" s="86" t="s">
        <v>302</v>
      </c>
      <c r="B183" s="115" t="s">
        <v>113</v>
      </c>
      <c r="C183" s="80" t="s">
        <v>125</v>
      </c>
      <c r="D183" s="81" t="s">
        <v>121</v>
      </c>
      <c r="E183" s="82" t="s">
        <v>107</v>
      </c>
      <c r="F183" s="80" t="s">
        <v>281</v>
      </c>
      <c r="G183" s="114"/>
      <c r="H183" s="306">
        <f>H184+H191</f>
        <v>58.9</v>
      </c>
      <c r="I183" s="160"/>
      <c r="J183" s="160"/>
    </row>
    <row r="184" spans="1:10" s="292" customFormat="1" ht="63.75" customHeight="1">
      <c r="A184" s="88" t="s">
        <v>463</v>
      </c>
      <c r="B184" s="115" t="s">
        <v>113</v>
      </c>
      <c r="C184" s="80" t="s">
        <v>125</v>
      </c>
      <c r="D184" s="81" t="s">
        <v>121</v>
      </c>
      <c r="E184" s="82" t="s">
        <v>107</v>
      </c>
      <c r="F184" s="80" t="s">
        <v>337</v>
      </c>
      <c r="G184" s="99"/>
      <c r="H184" s="280">
        <f>H185</f>
        <v>48.9</v>
      </c>
      <c r="I184" s="154">
        <f>I185</f>
        <v>0</v>
      </c>
      <c r="J184" s="284" t="e">
        <f>#REF!+I184</f>
        <v>#REF!</v>
      </c>
    </row>
    <row r="185" spans="1:10" s="292" customFormat="1" ht="49.5" customHeight="1">
      <c r="A185" s="78" t="s">
        <v>205</v>
      </c>
      <c r="B185" s="115" t="s">
        <v>113</v>
      </c>
      <c r="C185" s="80" t="s">
        <v>125</v>
      </c>
      <c r="D185" s="81" t="s">
        <v>121</v>
      </c>
      <c r="E185" s="82" t="s">
        <v>107</v>
      </c>
      <c r="F185" s="80" t="s">
        <v>337</v>
      </c>
      <c r="G185" s="83">
        <v>240</v>
      </c>
      <c r="H185" s="280">
        <v>48.9</v>
      </c>
      <c r="I185" s="154">
        <v>0</v>
      </c>
      <c r="J185" s="284" t="e">
        <f>#REF!+I185</f>
        <v>#REF!</v>
      </c>
    </row>
    <row r="186" spans="1:10" s="292" customFormat="1" ht="42.75" customHeight="1" hidden="1">
      <c r="A186" s="117" t="s">
        <v>341</v>
      </c>
      <c r="B186" s="118" t="s">
        <v>113</v>
      </c>
      <c r="C186" s="119" t="s">
        <v>125</v>
      </c>
      <c r="D186" s="120" t="s">
        <v>80</v>
      </c>
      <c r="E186" s="121" t="s">
        <v>165</v>
      </c>
      <c r="F186" s="119" t="s">
        <v>280</v>
      </c>
      <c r="G186" s="122"/>
      <c r="H186" s="308"/>
      <c r="I186" s="160">
        <f>I187</f>
        <v>0</v>
      </c>
      <c r="J186" s="284" t="e">
        <f>#REF!+I186</f>
        <v>#REF!</v>
      </c>
    </row>
    <row r="187" spans="1:10" s="292" customFormat="1" ht="19.5" customHeight="1" hidden="1">
      <c r="A187" s="98" t="s">
        <v>339</v>
      </c>
      <c r="B187" s="66" t="s">
        <v>113</v>
      </c>
      <c r="C187" s="72" t="s">
        <v>125</v>
      </c>
      <c r="D187" s="73" t="s">
        <v>80</v>
      </c>
      <c r="E187" s="74" t="s">
        <v>81</v>
      </c>
      <c r="F187" s="72" t="s">
        <v>280</v>
      </c>
      <c r="G187" s="75"/>
      <c r="H187" s="279"/>
      <c r="I187" s="160">
        <f>I189</f>
        <v>0</v>
      </c>
      <c r="J187" s="284" t="e">
        <f>#REF!+I187</f>
        <v>#REF!</v>
      </c>
    </row>
    <row r="188" spans="1:10" s="292" customFormat="1" ht="19.5" customHeight="1" hidden="1">
      <c r="A188" s="98" t="s">
        <v>339</v>
      </c>
      <c r="B188" s="66" t="s">
        <v>113</v>
      </c>
      <c r="C188" s="72" t="s">
        <v>125</v>
      </c>
      <c r="D188" s="73" t="s">
        <v>80</v>
      </c>
      <c r="E188" s="74" t="s">
        <v>81</v>
      </c>
      <c r="F188" s="72" t="s">
        <v>281</v>
      </c>
      <c r="G188" s="75"/>
      <c r="H188" s="279"/>
      <c r="I188" s="160"/>
      <c r="J188" s="284"/>
    </row>
    <row r="189" spans="1:10" s="292" customFormat="1" ht="39" customHeight="1" hidden="1">
      <c r="A189" s="78" t="s">
        <v>315</v>
      </c>
      <c r="B189" s="81" t="s">
        <v>113</v>
      </c>
      <c r="C189" s="80" t="s">
        <v>125</v>
      </c>
      <c r="D189" s="81" t="s">
        <v>80</v>
      </c>
      <c r="E189" s="82" t="s">
        <v>81</v>
      </c>
      <c r="F189" s="80" t="s">
        <v>316</v>
      </c>
      <c r="G189" s="83"/>
      <c r="H189" s="280"/>
      <c r="I189" s="154">
        <f>I190</f>
        <v>0</v>
      </c>
      <c r="J189" s="284" t="e">
        <f>#REF!+I189</f>
        <v>#REF!</v>
      </c>
    </row>
    <row r="190" spans="1:10" s="292" customFormat="1" ht="56.25" customHeight="1" hidden="1">
      <c r="A190" s="78" t="s">
        <v>205</v>
      </c>
      <c r="B190" s="81" t="s">
        <v>113</v>
      </c>
      <c r="C190" s="80" t="s">
        <v>125</v>
      </c>
      <c r="D190" s="81" t="s">
        <v>80</v>
      </c>
      <c r="E190" s="82" t="s">
        <v>81</v>
      </c>
      <c r="F190" s="80" t="s">
        <v>316</v>
      </c>
      <c r="G190" s="83">
        <v>240</v>
      </c>
      <c r="H190" s="280"/>
      <c r="I190" s="154">
        <v>0</v>
      </c>
      <c r="J190" s="284" t="e">
        <f>#REF!+I190</f>
        <v>#REF!</v>
      </c>
    </row>
    <row r="191" spans="1:10" s="292" customFormat="1" ht="56.25" customHeight="1">
      <c r="A191" s="78" t="s">
        <v>529</v>
      </c>
      <c r="B191" s="115" t="s">
        <v>113</v>
      </c>
      <c r="C191" s="80" t="s">
        <v>125</v>
      </c>
      <c r="D191" s="81" t="s">
        <v>121</v>
      </c>
      <c r="E191" s="82" t="s">
        <v>107</v>
      </c>
      <c r="F191" s="80" t="s">
        <v>528</v>
      </c>
      <c r="G191" s="126"/>
      <c r="H191" s="307">
        <f>H192</f>
        <v>10</v>
      </c>
      <c r="I191" s="154"/>
      <c r="J191" s="284"/>
    </row>
    <row r="192" spans="1:10" s="292" customFormat="1" ht="56.25" customHeight="1">
      <c r="A192" s="78" t="s">
        <v>205</v>
      </c>
      <c r="B192" s="115" t="s">
        <v>113</v>
      </c>
      <c r="C192" s="80" t="s">
        <v>125</v>
      </c>
      <c r="D192" s="81" t="s">
        <v>121</v>
      </c>
      <c r="E192" s="82" t="s">
        <v>107</v>
      </c>
      <c r="F192" s="80" t="s">
        <v>528</v>
      </c>
      <c r="G192" s="126">
        <v>240</v>
      </c>
      <c r="H192" s="307">
        <v>10</v>
      </c>
      <c r="I192" s="154"/>
      <c r="J192" s="284"/>
    </row>
    <row r="193" spans="1:10" s="292" customFormat="1" ht="15.75">
      <c r="A193" s="198" t="s">
        <v>126</v>
      </c>
      <c r="B193" s="309" t="s">
        <v>113</v>
      </c>
      <c r="C193" s="129" t="s">
        <v>127</v>
      </c>
      <c r="D193" s="128"/>
      <c r="E193" s="130"/>
      <c r="F193" s="129"/>
      <c r="G193" s="218"/>
      <c r="H193" s="302">
        <f>H198</f>
        <v>27.5</v>
      </c>
      <c r="I193" s="303">
        <f>I195+I220</f>
        <v>0</v>
      </c>
      <c r="J193" s="303" t="e">
        <f>J195+J220</f>
        <v>#REF!</v>
      </c>
    </row>
    <row r="194" spans="1:10" s="292" customFormat="1" ht="96.75" customHeight="1" hidden="1">
      <c r="A194" s="86" t="s">
        <v>299</v>
      </c>
      <c r="B194" s="73" t="s">
        <v>113</v>
      </c>
      <c r="C194" s="72" t="s">
        <v>127</v>
      </c>
      <c r="D194" s="73" t="s">
        <v>121</v>
      </c>
      <c r="E194" s="74" t="s">
        <v>165</v>
      </c>
      <c r="F194" s="72" t="s">
        <v>280</v>
      </c>
      <c r="G194" s="114"/>
      <c r="H194" s="306"/>
      <c r="I194" s="276">
        <f>I195</f>
        <v>0</v>
      </c>
      <c r="J194" s="277" t="e">
        <f>#REF!+I194</f>
        <v>#REF!</v>
      </c>
    </row>
    <row r="195" spans="1:10" s="292" customFormat="1" ht="58.5" customHeight="1" hidden="1">
      <c r="A195" s="86" t="s">
        <v>204</v>
      </c>
      <c r="B195" s="73" t="s">
        <v>113</v>
      </c>
      <c r="C195" s="72" t="s">
        <v>127</v>
      </c>
      <c r="D195" s="73" t="s">
        <v>121</v>
      </c>
      <c r="E195" s="74" t="s">
        <v>108</v>
      </c>
      <c r="F195" s="72" t="s">
        <v>280</v>
      </c>
      <c r="G195" s="114"/>
      <c r="H195" s="306"/>
      <c r="I195" s="276">
        <f>I197</f>
        <v>0</v>
      </c>
      <c r="J195" s="277" t="e">
        <f>#REF!+I195</f>
        <v>#REF!</v>
      </c>
    </row>
    <row r="196" spans="1:10" s="292" customFormat="1" ht="20.25" customHeight="1" hidden="1">
      <c r="A196" s="86" t="s">
        <v>300</v>
      </c>
      <c r="B196" s="73" t="s">
        <v>113</v>
      </c>
      <c r="C196" s="72" t="s">
        <v>127</v>
      </c>
      <c r="D196" s="73" t="s">
        <v>121</v>
      </c>
      <c r="E196" s="74" t="s">
        <v>108</v>
      </c>
      <c r="F196" s="72" t="s">
        <v>281</v>
      </c>
      <c r="G196" s="114"/>
      <c r="H196" s="306"/>
      <c r="I196" s="276"/>
      <c r="J196" s="277"/>
    </row>
    <row r="197" spans="1:10" s="292" customFormat="1" ht="57" customHeight="1" hidden="1">
      <c r="A197" s="88" t="s">
        <v>306</v>
      </c>
      <c r="B197" s="115" t="s">
        <v>113</v>
      </c>
      <c r="C197" s="80">
        <v>10</v>
      </c>
      <c r="D197" s="81" t="s">
        <v>121</v>
      </c>
      <c r="E197" s="82" t="s">
        <v>108</v>
      </c>
      <c r="F197" s="80" t="s">
        <v>320</v>
      </c>
      <c r="G197" s="89"/>
      <c r="H197" s="307"/>
      <c r="I197" s="281">
        <f>I212</f>
        <v>0</v>
      </c>
      <c r="J197" s="277" t="e">
        <f>#REF!+I197</f>
        <v>#REF!</v>
      </c>
    </row>
    <row r="198" spans="1:10" s="292" customFormat="1" ht="89.25" customHeight="1">
      <c r="A198" s="86" t="s">
        <v>476</v>
      </c>
      <c r="B198" s="115" t="s">
        <v>113</v>
      </c>
      <c r="C198" s="80" t="s">
        <v>127</v>
      </c>
      <c r="D198" s="81" t="s">
        <v>121</v>
      </c>
      <c r="E198" s="82" t="s">
        <v>165</v>
      </c>
      <c r="F198" s="80" t="s">
        <v>280</v>
      </c>
      <c r="G198" s="89"/>
      <c r="H198" s="307">
        <f>H199</f>
        <v>27.5</v>
      </c>
      <c r="I198" s="281"/>
      <c r="J198" s="277"/>
    </row>
    <row r="199" spans="1:10" s="292" customFormat="1" ht="57" customHeight="1">
      <c r="A199" s="86" t="s">
        <v>204</v>
      </c>
      <c r="B199" s="115" t="s">
        <v>113</v>
      </c>
      <c r="C199" s="80" t="s">
        <v>127</v>
      </c>
      <c r="D199" s="81" t="s">
        <v>121</v>
      </c>
      <c r="E199" s="82" t="s">
        <v>108</v>
      </c>
      <c r="F199" s="80" t="s">
        <v>280</v>
      </c>
      <c r="G199" s="89"/>
      <c r="H199" s="307">
        <f>H202</f>
        <v>27.5</v>
      </c>
      <c r="I199" s="281"/>
      <c r="J199" s="277"/>
    </row>
    <row r="200" spans="1:10" s="292" customFormat="1" ht="26.25" customHeight="1" hidden="1">
      <c r="A200" s="88" t="s">
        <v>339</v>
      </c>
      <c r="B200" s="115" t="s">
        <v>113</v>
      </c>
      <c r="C200" s="80" t="s">
        <v>127</v>
      </c>
      <c r="D200" s="81" t="s">
        <v>80</v>
      </c>
      <c r="E200" s="82" t="s">
        <v>81</v>
      </c>
      <c r="F200" s="80" t="s">
        <v>281</v>
      </c>
      <c r="G200" s="89"/>
      <c r="H200" s="307"/>
      <c r="I200" s="281"/>
      <c r="J200" s="277"/>
    </row>
    <row r="201" spans="1:10" s="292" customFormat="1" ht="45.75" customHeight="1">
      <c r="A201" s="88" t="s">
        <v>450</v>
      </c>
      <c r="B201" s="115" t="s">
        <v>113</v>
      </c>
      <c r="C201" s="80" t="s">
        <v>127</v>
      </c>
      <c r="D201" s="81" t="s">
        <v>121</v>
      </c>
      <c r="E201" s="82" t="s">
        <v>108</v>
      </c>
      <c r="F201" s="80" t="s">
        <v>281</v>
      </c>
      <c r="G201" s="89"/>
      <c r="H201" s="307">
        <f>H202</f>
        <v>27.5</v>
      </c>
      <c r="I201" s="281"/>
      <c r="J201" s="277"/>
    </row>
    <row r="202" spans="1:10" s="292" customFormat="1" ht="48" customHeight="1">
      <c r="A202" s="88" t="s">
        <v>377</v>
      </c>
      <c r="B202" s="115" t="s">
        <v>113</v>
      </c>
      <c r="C202" s="80" t="s">
        <v>127</v>
      </c>
      <c r="D202" s="81" t="s">
        <v>121</v>
      </c>
      <c r="E202" s="82" t="s">
        <v>108</v>
      </c>
      <c r="F202" s="80" t="s">
        <v>320</v>
      </c>
      <c r="G202" s="89"/>
      <c r="H202" s="307">
        <f>H203</f>
        <v>27.5</v>
      </c>
      <c r="I202" s="281"/>
      <c r="J202" s="277"/>
    </row>
    <row r="203" spans="1:13" s="292" customFormat="1" ht="52.5" customHeight="1">
      <c r="A203" s="88" t="s">
        <v>205</v>
      </c>
      <c r="B203" s="115" t="s">
        <v>113</v>
      </c>
      <c r="C203" s="80" t="s">
        <v>127</v>
      </c>
      <c r="D203" s="81" t="s">
        <v>121</v>
      </c>
      <c r="E203" s="82" t="s">
        <v>108</v>
      </c>
      <c r="F203" s="96" t="s">
        <v>320</v>
      </c>
      <c r="G203" s="89">
        <v>240</v>
      </c>
      <c r="H203" s="307">
        <v>27.5</v>
      </c>
      <c r="I203" s="281"/>
      <c r="J203" s="277"/>
      <c r="M203" s="319"/>
    </row>
    <row r="204" spans="1:10" s="292" customFormat="1" ht="57" customHeight="1" hidden="1">
      <c r="A204" s="88"/>
      <c r="B204" s="115"/>
      <c r="C204" s="80"/>
      <c r="D204" s="81"/>
      <c r="E204" s="82"/>
      <c r="F204" s="80"/>
      <c r="G204" s="89"/>
      <c r="H204" s="307"/>
      <c r="I204" s="281"/>
      <c r="J204" s="277"/>
    </row>
    <row r="205" spans="1:10" s="292" customFormat="1" ht="57" customHeight="1" hidden="1">
      <c r="A205" s="88"/>
      <c r="B205" s="115"/>
      <c r="C205" s="80"/>
      <c r="D205" s="81"/>
      <c r="E205" s="82"/>
      <c r="F205" s="80"/>
      <c r="G205" s="89"/>
      <c r="H205" s="307"/>
      <c r="I205" s="281"/>
      <c r="J205" s="277"/>
    </row>
    <row r="206" spans="1:10" s="292" customFormat="1" ht="57" customHeight="1" hidden="1">
      <c r="A206" s="88"/>
      <c r="B206" s="115"/>
      <c r="C206" s="80"/>
      <c r="D206" s="81"/>
      <c r="E206" s="82"/>
      <c r="F206" s="80"/>
      <c r="G206" s="89"/>
      <c r="H206" s="307"/>
      <c r="I206" s="281"/>
      <c r="J206" s="277"/>
    </row>
    <row r="207" spans="1:10" s="292" customFormat="1" ht="57" customHeight="1" hidden="1">
      <c r="A207" s="88"/>
      <c r="B207" s="115"/>
      <c r="C207" s="80"/>
      <c r="D207" s="81"/>
      <c r="E207" s="82"/>
      <c r="F207" s="80"/>
      <c r="G207" s="89"/>
      <c r="H207" s="307"/>
      <c r="I207" s="281"/>
      <c r="J207" s="277"/>
    </row>
    <row r="208" spans="1:10" s="292" customFormat="1" ht="57" customHeight="1" hidden="1">
      <c r="A208" s="88"/>
      <c r="B208" s="115"/>
      <c r="C208" s="80"/>
      <c r="D208" s="81"/>
      <c r="E208" s="82"/>
      <c r="F208" s="80"/>
      <c r="G208" s="89"/>
      <c r="H208" s="307"/>
      <c r="I208" s="281"/>
      <c r="J208" s="277"/>
    </row>
    <row r="209" spans="1:10" s="292" customFormat="1" ht="57" customHeight="1" hidden="1">
      <c r="A209" s="88"/>
      <c r="B209" s="115"/>
      <c r="C209" s="80"/>
      <c r="D209" s="81"/>
      <c r="E209" s="82"/>
      <c r="F209" s="80"/>
      <c r="G209" s="89"/>
      <c r="H209" s="307"/>
      <c r="I209" s="281"/>
      <c r="J209" s="277"/>
    </row>
    <row r="210" spans="1:10" s="292" customFormat="1" ht="57" customHeight="1" hidden="1">
      <c r="A210" s="88"/>
      <c r="B210" s="115"/>
      <c r="C210" s="80"/>
      <c r="D210" s="81"/>
      <c r="E210" s="82"/>
      <c r="F210" s="80"/>
      <c r="G210" s="89"/>
      <c r="H210" s="307"/>
      <c r="I210" s="281"/>
      <c r="J210" s="277"/>
    </row>
    <row r="211" spans="1:10" s="292" customFormat="1" ht="57" customHeight="1" hidden="1">
      <c r="A211" s="88"/>
      <c r="B211" s="115"/>
      <c r="C211" s="80"/>
      <c r="D211" s="81"/>
      <c r="E211" s="82"/>
      <c r="F211" s="80"/>
      <c r="G211" s="89"/>
      <c r="H211" s="307"/>
      <c r="I211" s="281"/>
      <c r="J211" s="277"/>
    </row>
    <row r="212" spans="1:10" s="292" customFormat="1" ht="19.5" customHeight="1" hidden="1">
      <c r="A212" s="78"/>
      <c r="B212" s="115"/>
      <c r="C212" s="80"/>
      <c r="D212" s="81"/>
      <c r="E212" s="82"/>
      <c r="F212" s="80"/>
      <c r="G212" s="83"/>
      <c r="H212" s="280"/>
      <c r="I212" s="281">
        <v>0</v>
      </c>
      <c r="J212" s="277" t="e">
        <f>#REF!+I212</f>
        <v>#REF!</v>
      </c>
    </row>
    <row r="213" spans="1:10" s="292" customFormat="1" ht="56.25" customHeight="1" hidden="1">
      <c r="A213" s="86" t="s">
        <v>128</v>
      </c>
      <c r="B213" s="116" t="s">
        <v>113</v>
      </c>
      <c r="C213" s="72" t="s">
        <v>129</v>
      </c>
      <c r="D213" s="73"/>
      <c r="E213" s="74"/>
      <c r="F213" s="72"/>
      <c r="G213" s="114"/>
      <c r="H213" s="306"/>
      <c r="I213" s="160">
        <f>I215</f>
        <v>0</v>
      </c>
      <c r="J213" s="284" t="e">
        <f>#REF!+I213</f>
        <v>#REF!</v>
      </c>
    </row>
    <row r="214" spans="1:10" s="292" customFormat="1" ht="56.25" customHeight="1" hidden="1">
      <c r="A214" s="86" t="s">
        <v>187</v>
      </c>
      <c r="B214" s="116" t="s">
        <v>113</v>
      </c>
      <c r="C214" s="72" t="s">
        <v>129</v>
      </c>
      <c r="D214" s="73" t="s">
        <v>119</v>
      </c>
      <c r="E214" s="74" t="s">
        <v>165</v>
      </c>
      <c r="F214" s="72" t="s">
        <v>166</v>
      </c>
      <c r="G214" s="114"/>
      <c r="H214" s="306"/>
      <c r="I214" s="160">
        <f>I215</f>
        <v>0</v>
      </c>
      <c r="J214" s="284" t="e">
        <f>#REF!+I214</f>
        <v>#REF!</v>
      </c>
    </row>
    <row r="215" spans="1:10" s="292" customFormat="1" ht="112.5" customHeight="1" hidden="1">
      <c r="A215" s="86" t="s">
        <v>188</v>
      </c>
      <c r="B215" s="116" t="s">
        <v>113</v>
      </c>
      <c r="C215" s="72" t="s">
        <v>129</v>
      </c>
      <c r="D215" s="73" t="s">
        <v>119</v>
      </c>
      <c r="E215" s="74" t="s">
        <v>106</v>
      </c>
      <c r="F215" s="72" t="s">
        <v>166</v>
      </c>
      <c r="G215" s="114"/>
      <c r="H215" s="306"/>
      <c r="I215" s="160">
        <f>I218+I216</f>
        <v>0</v>
      </c>
      <c r="J215" s="284" t="e">
        <f>#REF!+I215</f>
        <v>#REF!</v>
      </c>
    </row>
    <row r="216" spans="1:10" s="292" customFormat="1" ht="168.75" customHeight="1" hidden="1">
      <c r="A216" s="88" t="s">
        <v>191</v>
      </c>
      <c r="B216" s="115" t="s">
        <v>113</v>
      </c>
      <c r="C216" s="80" t="s">
        <v>129</v>
      </c>
      <c r="D216" s="81" t="s">
        <v>119</v>
      </c>
      <c r="E216" s="82" t="s">
        <v>106</v>
      </c>
      <c r="F216" s="80" t="s">
        <v>192</v>
      </c>
      <c r="G216" s="114"/>
      <c r="H216" s="306"/>
      <c r="I216" s="154">
        <f>I217</f>
        <v>0</v>
      </c>
      <c r="J216" s="284" t="e">
        <f>#REF!+I216</f>
        <v>#REF!</v>
      </c>
    </row>
    <row r="217" spans="1:10" s="292" customFormat="1" ht="56.25" customHeight="1" hidden="1">
      <c r="A217" s="78" t="s">
        <v>193</v>
      </c>
      <c r="B217" s="115" t="s">
        <v>113</v>
      </c>
      <c r="C217" s="80" t="s">
        <v>129</v>
      </c>
      <c r="D217" s="81" t="s">
        <v>119</v>
      </c>
      <c r="E217" s="82" t="s">
        <v>106</v>
      </c>
      <c r="F217" s="80" t="s">
        <v>192</v>
      </c>
      <c r="G217" s="83">
        <v>244</v>
      </c>
      <c r="H217" s="280"/>
      <c r="I217" s="154">
        <v>0</v>
      </c>
      <c r="J217" s="284" t="e">
        <f>#REF!+I217</f>
        <v>#REF!</v>
      </c>
    </row>
    <row r="218" spans="1:10" s="292" customFormat="1" ht="225" customHeight="1" hidden="1">
      <c r="A218" s="88" t="s">
        <v>189</v>
      </c>
      <c r="B218" s="115" t="s">
        <v>113</v>
      </c>
      <c r="C218" s="80" t="s">
        <v>129</v>
      </c>
      <c r="D218" s="81" t="s">
        <v>119</v>
      </c>
      <c r="E218" s="82" t="s">
        <v>106</v>
      </c>
      <c r="F218" s="80" t="s">
        <v>190</v>
      </c>
      <c r="G218" s="114"/>
      <c r="H218" s="306"/>
      <c r="I218" s="154">
        <f>I219</f>
        <v>0</v>
      </c>
      <c r="J218" s="284" t="e">
        <f>#REF!+I218</f>
        <v>#REF!</v>
      </c>
    </row>
    <row r="219" spans="1:10" s="292" customFormat="1" ht="19.5" customHeight="1" hidden="1">
      <c r="A219" s="78" t="s">
        <v>167</v>
      </c>
      <c r="B219" s="115" t="s">
        <v>113</v>
      </c>
      <c r="C219" s="80" t="s">
        <v>129</v>
      </c>
      <c r="D219" s="81" t="s">
        <v>119</v>
      </c>
      <c r="E219" s="82" t="s">
        <v>106</v>
      </c>
      <c r="F219" s="80" t="s">
        <v>190</v>
      </c>
      <c r="G219" s="83" t="s">
        <v>168</v>
      </c>
      <c r="H219" s="280"/>
      <c r="I219" s="154">
        <v>0</v>
      </c>
      <c r="J219" s="284" t="e">
        <f>#REF!+I219</f>
        <v>#REF!</v>
      </c>
    </row>
    <row r="220" spans="1:10" s="292" customFormat="1" ht="38.25" customHeight="1" hidden="1">
      <c r="A220" s="98" t="s">
        <v>341</v>
      </c>
      <c r="B220" s="66" t="s">
        <v>113</v>
      </c>
      <c r="C220" s="72" t="s">
        <v>127</v>
      </c>
      <c r="D220" s="73" t="s">
        <v>80</v>
      </c>
      <c r="E220" s="74" t="s">
        <v>165</v>
      </c>
      <c r="F220" s="72" t="s">
        <v>280</v>
      </c>
      <c r="G220" s="83"/>
      <c r="H220" s="280"/>
      <c r="I220" s="160">
        <f>I221</f>
        <v>0</v>
      </c>
      <c r="J220" s="284" t="e">
        <f>#REF!+I220</f>
        <v>#REF!</v>
      </c>
    </row>
    <row r="221" spans="1:10" s="292" customFormat="1" ht="19.5" customHeight="1" hidden="1">
      <c r="A221" s="98" t="s">
        <v>339</v>
      </c>
      <c r="B221" s="66" t="s">
        <v>113</v>
      </c>
      <c r="C221" s="72" t="s">
        <v>127</v>
      </c>
      <c r="D221" s="73" t="s">
        <v>80</v>
      </c>
      <c r="E221" s="74" t="s">
        <v>81</v>
      </c>
      <c r="F221" s="72" t="s">
        <v>280</v>
      </c>
      <c r="G221" s="75"/>
      <c r="H221" s="279"/>
      <c r="I221" s="160">
        <f>I222</f>
        <v>0</v>
      </c>
      <c r="J221" s="284" t="e">
        <f>#REF!+I221</f>
        <v>#REF!</v>
      </c>
    </row>
    <row r="222" spans="1:10" s="292" customFormat="1" ht="63" customHeight="1" hidden="1">
      <c r="A222" s="78" t="s">
        <v>61</v>
      </c>
      <c r="B222" s="81" t="s">
        <v>113</v>
      </c>
      <c r="C222" s="80" t="s">
        <v>127</v>
      </c>
      <c r="D222" s="81" t="s">
        <v>80</v>
      </c>
      <c r="E222" s="82" t="s">
        <v>81</v>
      </c>
      <c r="F222" s="80" t="s">
        <v>74</v>
      </c>
      <c r="G222" s="83"/>
      <c r="H222" s="280"/>
      <c r="I222" s="154">
        <f>I223</f>
        <v>0</v>
      </c>
      <c r="J222" s="284" t="e">
        <f>#REF!+I222</f>
        <v>#REF!</v>
      </c>
    </row>
    <row r="223" spans="1:10" s="292" customFormat="1" ht="56.25" customHeight="1" hidden="1">
      <c r="A223" s="78" t="s">
        <v>205</v>
      </c>
      <c r="B223" s="81" t="s">
        <v>113</v>
      </c>
      <c r="C223" s="80" t="s">
        <v>127</v>
      </c>
      <c r="D223" s="81" t="s">
        <v>80</v>
      </c>
      <c r="E223" s="82" t="s">
        <v>81</v>
      </c>
      <c r="F223" s="80" t="s">
        <v>74</v>
      </c>
      <c r="G223" s="83">
        <v>240</v>
      </c>
      <c r="H223" s="280"/>
      <c r="I223" s="154">
        <v>0</v>
      </c>
      <c r="J223" s="284" t="e">
        <f>#REF!+I223</f>
        <v>#REF!</v>
      </c>
    </row>
    <row r="224" spans="1:10" s="278" customFormat="1" ht="15.75">
      <c r="A224" s="300" t="s">
        <v>130</v>
      </c>
      <c r="B224" s="320" t="s">
        <v>115</v>
      </c>
      <c r="C224" s="294" t="s">
        <v>111</v>
      </c>
      <c r="D224" s="230"/>
      <c r="E224" s="231"/>
      <c r="F224" s="294"/>
      <c r="G224" s="232"/>
      <c r="H224" s="296">
        <f>H230+H278</f>
        <v>3355.1</v>
      </c>
      <c r="I224" s="123" t="e">
        <f>I225+I230+I278</f>
        <v>#REF!</v>
      </c>
      <c r="J224" s="123" t="e">
        <f>#REF!+I224</f>
        <v>#REF!</v>
      </c>
    </row>
    <row r="225" spans="1:10" s="292" customFormat="1" ht="19.5" customHeight="1" hidden="1">
      <c r="A225" s="86" t="s">
        <v>131</v>
      </c>
      <c r="B225" s="116" t="s">
        <v>115</v>
      </c>
      <c r="C225" s="72" t="s">
        <v>132</v>
      </c>
      <c r="D225" s="73"/>
      <c r="E225" s="74"/>
      <c r="F225" s="72"/>
      <c r="G225" s="114"/>
      <c r="H225" s="306"/>
      <c r="I225" s="160">
        <f>I226</f>
        <v>0</v>
      </c>
      <c r="J225" s="298" t="e">
        <f>#REF!+I225</f>
        <v>#REF!</v>
      </c>
    </row>
    <row r="226" spans="1:10" s="278" customFormat="1" ht="37.5" customHeight="1" hidden="1">
      <c r="A226" s="98" t="s">
        <v>342</v>
      </c>
      <c r="B226" s="116" t="s">
        <v>115</v>
      </c>
      <c r="C226" s="72" t="s">
        <v>132</v>
      </c>
      <c r="D226" s="73" t="s">
        <v>80</v>
      </c>
      <c r="E226" s="74" t="s">
        <v>165</v>
      </c>
      <c r="F226" s="72" t="s">
        <v>166</v>
      </c>
      <c r="G226" s="83"/>
      <c r="H226" s="280"/>
      <c r="I226" s="160">
        <f>I227</f>
        <v>0</v>
      </c>
      <c r="J226" s="298" t="e">
        <f>#REF!+I226</f>
        <v>#REF!</v>
      </c>
    </row>
    <row r="227" spans="1:10" s="278" customFormat="1" ht="19.5" customHeight="1" hidden="1">
      <c r="A227" s="98" t="s">
        <v>339</v>
      </c>
      <c r="B227" s="116" t="s">
        <v>115</v>
      </c>
      <c r="C227" s="72" t="s">
        <v>132</v>
      </c>
      <c r="D227" s="73" t="s">
        <v>80</v>
      </c>
      <c r="E227" s="74" t="s">
        <v>81</v>
      </c>
      <c r="F227" s="72" t="s">
        <v>166</v>
      </c>
      <c r="G227" s="75"/>
      <c r="H227" s="279"/>
      <c r="I227" s="160">
        <f>I228</f>
        <v>0</v>
      </c>
      <c r="J227" s="298" t="e">
        <f>#REF!+I227</f>
        <v>#REF!</v>
      </c>
    </row>
    <row r="228" spans="1:10" s="292" customFormat="1" ht="112.5" customHeight="1" hidden="1">
      <c r="A228" s="78" t="s">
        <v>62</v>
      </c>
      <c r="B228" s="115" t="s">
        <v>115</v>
      </c>
      <c r="C228" s="80" t="s">
        <v>132</v>
      </c>
      <c r="D228" s="81" t="s">
        <v>80</v>
      </c>
      <c r="E228" s="82" t="s">
        <v>81</v>
      </c>
      <c r="F228" s="80" t="s">
        <v>83</v>
      </c>
      <c r="G228" s="83"/>
      <c r="H228" s="280"/>
      <c r="I228" s="154">
        <f>I229</f>
        <v>0</v>
      </c>
      <c r="J228" s="298" t="e">
        <f>#REF!+I228</f>
        <v>#REF!</v>
      </c>
    </row>
    <row r="229" spans="1:10" s="292" customFormat="1" ht="19.5" customHeight="1" hidden="1">
      <c r="A229" s="78" t="s">
        <v>167</v>
      </c>
      <c r="B229" s="115" t="s">
        <v>115</v>
      </c>
      <c r="C229" s="80" t="s">
        <v>132</v>
      </c>
      <c r="D229" s="81" t="s">
        <v>80</v>
      </c>
      <c r="E229" s="82" t="s">
        <v>81</v>
      </c>
      <c r="F229" s="80" t="s">
        <v>83</v>
      </c>
      <c r="G229" s="83">
        <v>540</v>
      </c>
      <c r="H229" s="280"/>
      <c r="I229" s="154">
        <v>0</v>
      </c>
      <c r="J229" s="298" t="e">
        <f>#REF!+I229</f>
        <v>#REF!</v>
      </c>
    </row>
    <row r="230" spans="1:10" s="292" customFormat="1" ht="19.5" customHeight="1">
      <c r="A230" s="198" t="s">
        <v>133</v>
      </c>
      <c r="B230" s="309" t="s">
        <v>115</v>
      </c>
      <c r="C230" s="129" t="s">
        <v>125</v>
      </c>
      <c r="D230" s="128"/>
      <c r="E230" s="130"/>
      <c r="F230" s="129"/>
      <c r="G230" s="218"/>
      <c r="H230" s="302">
        <f>H231+H237+H267</f>
        <v>3079.7</v>
      </c>
      <c r="I230" s="303" t="e">
        <f>I231+I237+I245+I255+I249+I253</f>
        <v>#REF!</v>
      </c>
      <c r="J230" s="303" t="e">
        <f>J231+J237+J245+J255+J249</f>
        <v>#REF!</v>
      </c>
    </row>
    <row r="231" spans="1:10" s="278" customFormat="1" ht="75.75" customHeight="1">
      <c r="A231" s="102" t="s">
        <v>378</v>
      </c>
      <c r="B231" s="93" t="s">
        <v>115</v>
      </c>
      <c r="C231" s="92" t="s">
        <v>125</v>
      </c>
      <c r="D231" s="93" t="s">
        <v>132</v>
      </c>
      <c r="E231" s="94" t="s">
        <v>165</v>
      </c>
      <c r="F231" s="92" t="s">
        <v>280</v>
      </c>
      <c r="G231" s="124"/>
      <c r="H231" s="275">
        <f>H232</f>
        <v>751</v>
      </c>
      <c r="I231" s="160" t="e">
        <f>#REF!</f>
        <v>#REF!</v>
      </c>
      <c r="J231" s="284" t="e">
        <f>#REF!+I231</f>
        <v>#REF!</v>
      </c>
    </row>
    <row r="232" spans="1:10" s="278" customFormat="1" ht="39" customHeight="1">
      <c r="A232" s="86" t="s">
        <v>317</v>
      </c>
      <c r="B232" s="73" t="s">
        <v>115</v>
      </c>
      <c r="C232" s="72" t="s">
        <v>125</v>
      </c>
      <c r="D232" s="73" t="s">
        <v>132</v>
      </c>
      <c r="E232" s="74" t="s">
        <v>165</v>
      </c>
      <c r="F232" s="72" t="s">
        <v>281</v>
      </c>
      <c r="G232" s="125"/>
      <c r="H232" s="279">
        <f>H233+H235</f>
        <v>751</v>
      </c>
      <c r="I232" s="160"/>
      <c r="J232" s="284"/>
    </row>
    <row r="233" spans="1:10" s="292" customFormat="1" ht="87.75" customHeight="1">
      <c r="A233" s="88" t="s">
        <v>414</v>
      </c>
      <c r="B233" s="81" t="s">
        <v>115</v>
      </c>
      <c r="C233" s="80" t="s">
        <v>125</v>
      </c>
      <c r="D233" s="81" t="s">
        <v>132</v>
      </c>
      <c r="E233" s="82" t="s">
        <v>165</v>
      </c>
      <c r="F233" s="80" t="s">
        <v>318</v>
      </c>
      <c r="G233" s="99"/>
      <c r="H233" s="280">
        <f>H234</f>
        <v>601</v>
      </c>
      <c r="I233" s="154">
        <f>I234</f>
        <v>0</v>
      </c>
      <c r="J233" s="284" t="e">
        <f>#REF!+I233</f>
        <v>#REF!</v>
      </c>
    </row>
    <row r="234" spans="1:10" s="292" customFormat="1" ht="31.5">
      <c r="A234" s="78" t="s">
        <v>205</v>
      </c>
      <c r="B234" s="81" t="s">
        <v>115</v>
      </c>
      <c r="C234" s="80" t="s">
        <v>125</v>
      </c>
      <c r="D234" s="81" t="s">
        <v>132</v>
      </c>
      <c r="E234" s="82" t="s">
        <v>165</v>
      </c>
      <c r="F234" s="80" t="s">
        <v>318</v>
      </c>
      <c r="G234" s="83">
        <v>240</v>
      </c>
      <c r="H234" s="280">
        <v>601</v>
      </c>
      <c r="I234" s="154">
        <v>0</v>
      </c>
      <c r="J234" s="284" t="e">
        <f>#REF!+I234</f>
        <v>#REF!</v>
      </c>
    </row>
    <row r="235" spans="1:10" s="292" customFormat="1" ht="61.5" customHeight="1">
      <c r="A235" s="78" t="s">
        <v>518</v>
      </c>
      <c r="B235" s="81" t="s">
        <v>115</v>
      </c>
      <c r="C235" s="80" t="s">
        <v>125</v>
      </c>
      <c r="D235" s="81" t="s">
        <v>132</v>
      </c>
      <c r="E235" s="82" t="s">
        <v>165</v>
      </c>
      <c r="F235" s="80" t="s">
        <v>512</v>
      </c>
      <c r="G235" s="126"/>
      <c r="H235" s="307">
        <f>H236</f>
        <v>150</v>
      </c>
      <c r="I235" s="154"/>
      <c r="J235" s="284"/>
    </row>
    <row r="236" spans="1:10" s="292" customFormat="1" ht="31.5">
      <c r="A236" s="78" t="s">
        <v>205</v>
      </c>
      <c r="B236" s="81" t="s">
        <v>115</v>
      </c>
      <c r="C236" s="80" t="s">
        <v>125</v>
      </c>
      <c r="D236" s="81" t="s">
        <v>132</v>
      </c>
      <c r="E236" s="82" t="s">
        <v>165</v>
      </c>
      <c r="F236" s="80" t="s">
        <v>512</v>
      </c>
      <c r="G236" s="126">
        <v>240</v>
      </c>
      <c r="H236" s="307">
        <v>150</v>
      </c>
      <c r="I236" s="154"/>
      <c r="J236" s="284"/>
    </row>
    <row r="237" spans="1:10" s="292" customFormat="1" ht="88.5" customHeight="1">
      <c r="A237" s="102" t="s">
        <v>380</v>
      </c>
      <c r="B237" s="93" t="s">
        <v>115</v>
      </c>
      <c r="C237" s="92" t="s">
        <v>125</v>
      </c>
      <c r="D237" s="93" t="s">
        <v>127</v>
      </c>
      <c r="E237" s="94" t="s">
        <v>165</v>
      </c>
      <c r="F237" s="92" t="s">
        <v>280</v>
      </c>
      <c r="G237" s="113"/>
      <c r="H237" s="305">
        <f>H238</f>
        <v>1706.1</v>
      </c>
      <c r="I237" s="276">
        <f>I238</f>
        <v>0</v>
      </c>
      <c r="J237" s="277" t="e">
        <f>#REF!+I237</f>
        <v>#REF!</v>
      </c>
    </row>
    <row r="238" spans="1:10" s="292" customFormat="1" ht="45.75" customHeight="1">
      <c r="A238" s="86" t="s">
        <v>298</v>
      </c>
      <c r="B238" s="73" t="s">
        <v>115</v>
      </c>
      <c r="C238" s="72" t="s">
        <v>125</v>
      </c>
      <c r="D238" s="73" t="s">
        <v>127</v>
      </c>
      <c r="E238" s="74" t="s">
        <v>165</v>
      </c>
      <c r="F238" s="72" t="s">
        <v>281</v>
      </c>
      <c r="G238" s="99"/>
      <c r="H238" s="279">
        <f>H239+H259+H261+H263</f>
        <v>1706.1</v>
      </c>
      <c r="I238" s="276">
        <f>I239+I241+I243</f>
        <v>0</v>
      </c>
      <c r="J238" s="277" t="e">
        <f>#REF!+I238</f>
        <v>#REF!</v>
      </c>
    </row>
    <row r="239" spans="1:10" s="291" customFormat="1" ht="51" customHeight="1" hidden="1">
      <c r="A239" s="88"/>
      <c r="B239" s="81"/>
      <c r="C239" s="80"/>
      <c r="D239" s="81"/>
      <c r="E239" s="82"/>
      <c r="F239" s="80"/>
      <c r="G239" s="99"/>
      <c r="H239" s="280"/>
      <c r="I239" s="321">
        <f>I240</f>
        <v>0</v>
      </c>
      <c r="J239" s="322" t="e">
        <f>#REF!+I239</f>
        <v>#REF!</v>
      </c>
    </row>
    <row r="240" spans="1:10" s="292" customFormat="1" ht="15.75" hidden="1">
      <c r="A240" s="78"/>
      <c r="B240" s="81"/>
      <c r="C240" s="80"/>
      <c r="D240" s="81"/>
      <c r="E240" s="82"/>
      <c r="F240" s="80"/>
      <c r="G240" s="83"/>
      <c r="H240" s="280"/>
      <c r="I240" s="321">
        <v>0</v>
      </c>
      <c r="J240" s="322" t="e">
        <f>#REF!+I240</f>
        <v>#REF!</v>
      </c>
    </row>
    <row r="241" spans="1:10" s="292" customFormat="1" ht="206.25" customHeight="1" hidden="1">
      <c r="A241" s="88" t="s">
        <v>26</v>
      </c>
      <c r="B241" s="81" t="s">
        <v>115</v>
      </c>
      <c r="C241" s="80" t="s">
        <v>125</v>
      </c>
      <c r="D241" s="81" t="s">
        <v>119</v>
      </c>
      <c r="E241" s="82" t="s">
        <v>108</v>
      </c>
      <c r="F241" s="80" t="s">
        <v>27</v>
      </c>
      <c r="G241" s="99"/>
      <c r="H241" s="280"/>
      <c r="I241" s="154">
        <f>I242</f>
        <v>0</v>
      </c>
      <c r="J241" s="284" t="e">
        <f>#REF!+I241</f>
        <v>#REF!</v>
      </c>
    </row>
    <row r="242" spans="1:10" s="292" customFormat="1" ht="19.5" customHeight="1" hidden="1">
      <c r="A242" s="78" t="s">
        <v>167</v>
      </c>
      <c r="B242" s="81" t="s">
        <v>115</v>
      </c>
      <c r="C242" s="80" t="s">
        <v>125</v>
      </c>
      <c r="D242" s="81" t="s">
        <v>119</v>
      </c>
      <c r="E242" s="82" t="s">
        <v>108</v>
      </c>
      <c r="F242" s="80" t="s">
        <v>27</v>
      </c>
      <c r="G242" s="83" t="s">
        <v>168</v>
      </c>
      <c r="H242" s="280"/>
      <c r="I242" s="154">
        <v>0</v>
      </c>
      <c r="J242" s="284" t="e">
        <f>#REF!+I242</f>
        <v>#REF!</v>
      </c>
    </row>
    <row r="243" spans="1:10" s="292" customFormat="1" ht="262.5" customHeight="1" hidden="1">
      <c r="A243" s="88" t="s">
        <v>28</v>
      </c>
      <c r="B243" s="81" t="s">
        <v>115</v>
      </c>
      <c r="C243" s="80" t="s">
        <v>125</v>
      </c>
      <c r="D243" s="81" t="s">
        <v>119</v>
      </c>
      <c r="E243" s="82" t="s">
        <v>108</v>
      </c>
      <c r="F243" s="80" t="s">
        <v>29</v>
      </c>
      <c r="G243" s="99"/>
      <c r="H243" s="280"/>
      <c r="I243" s="154">
        <f>I244</f>
        <v>0</v>
      </c>
      <c r="J243" s="284" t="e">
        <f>#REF!+I243</f>
        <v>#REF!</v>
      </c>
    </row>
    <row r="244" spans="1:10" s="292" customFormat="1" ht="19.5" customHeight="1" hidden="1">
      <c r="A244" s="78" t="s">
        <v>167</v>
      </c>
      <c r="B244" s="81" t="s">
        <v>115</v>
      </c>
      <c r="C244" s="80" t="s">
        <v>125</v>
      </c>
      <c r="D244" s="81" t="s">
        <v>119</v>
      </c>
      <c r="E244" s="82" t="s">
        <v>108</v>
      </c>
      <c r="F244" s="80" t="s">
        <v>29</v>
      </c>
      <c r="G244" s="83" t="s">
        <v>168</v>
      </c>
      <c r="H244" s="280"/>
      <c r="I244" s="154">
        <v>0</v>
      </c>
      <c r="J244" s="284" t="e">
        <f>#REF!+I244</f>
        <v>#REF!</v>
      </c>
    </row>
    <row r="245" spans="1:10" s="292" customFormat="1" ht="131.25" customHeight="1" hidden="1">
      <c r="A245" s="86" t="s">
        <v>4</v>
      </c>
      <c r="B245" s="73" t="s">
        <v>115</v>
      </c>
      <c r="C245" s="72" t="s">
        <v>125</v>
      </c>
      <c r="D245" s="73" t="s">
        <v>135</v>
      </c>
      <c r="E245" s="74" t="s">
        <v>165</v>
      </c>
      <c r="F245" s="72" t="s">
        <v>166</v>
      </c>
      <c r="G245" s="114"/>
      <c r="H245" s="306"/>
      <c r="I245" s="160">
        <f aca="true" t="shared" si="3" ref="I245:I251">I246</f>
        <v>0</v>
      </c>
      <c r="J245" s="284" t="e">
        <f>#REF!+I245</f>
        <v>#REF!</v>
      </c>
    </row>
    <row r="246" spans="1:10" s="292" customFormat="1" ht="40.5" customHeight="1" hidden="1">
      <c r="A246" s="86" t="s">
        <v>5</v>
      </c>
      <c r="B246" s="73" t="s">
        <v>115</v>
      </c>
      <c r="C246" s="72" t="s">
        <v>125</v>
      </c>
      <c r="D246" s="73" t="s">
        <v>135</v>
      </c>
      <c r="E246" s="74" t="s">
        <v>106</v>
      </c>
      <c r="F246" s="72" t="s">
        <v>166</v>
      </c>
      <c r="G246" s="99"/>
      <c r="H246" s="280"/>
      <c r="I246" s="160">
        <f t="shared" si="3"/>
        <v>0</v>
      </c>
      <c r="J246" s="284" t="e">
        <f>#REF!+I246</f>
        <v>#REF!</v>
      </c>
    </row>
    <row r="247" spans="1:10" s="292" customFormat="1" ht="58.5" customHeight="1" hidden="1">
      <c r="A247" s="88" t="s">
        <v>6</v>
      </c>
      <c r="B247" s="81" t="s">
        <v>115</v>
      </c>
      <c r="C247" s="80" t="s">
        <v>125</v>
      </c>
      <c r="D247" s="81" t="s">
        <v>135</v>
      </c>
      <c r="E247" s="82" t="s">
        <v>106</v>
      </c>
      <c r="F247" s="80" t="s">
        <v>7</v>
      </c>
      <c r="G247" s="99"/>
      <c r="H247" s="280"/>
      <c r="I247" s="154">
        <f t="shared" si="3"/>
        <v>0</v>
      </c>
      <c r="J247" s="284" t="e">
        <f>#REF!+I247</f>
        <v>#REF!</v>
      </c>
    </row>
    <row r="248" spans="1:10" s="292" customFormat="1" ht="56.25" customHeight="1" hidden="1">
      <c r="A248" s="78" t="s">
        <v>205</v>
      </c>
      <c r="B248" s="81" t="s">
        <v>115</v>
      </c>
      <c r="C248" s="80" t="s">
        <v>125</v>
      </c>
      <c r="D248" s="81" t="s">
        <v>135</v>
      </c>
      <c r="E248" s="82" t="s">
        <v>106</v>
      </c>
      <c r="F248" s="80" t="s">
        <v>7</v>
      </c>
      <c r="G248" s="83">
        <v>240</v>
      </c>
      <c r="H248" s="280"/>
      <c r="I248" s="154">
        <v>0</v>
      </c>
      <c r="J248" s="284" t="e">
        <f>#REF!+I248</f>
        <v>#REF!</v>
      </c>
    </row>
    <row r="249" spans="1:10" s="292" customFormat="1" ht="131.25" customHeight="1" hidden="1">
      <c r="A249" s="86" t="s">
        <v>172</v>
      </c>
      <c r="B249" s="73" t="s">
        <v>115</v>
      </c>
      <c r="C249" s="72" t="s">
        <v>125</v>
      </c>
      <c r="D249" s="73" t="s">
        <v>173</v>
      </c>
      <c r="E249" s="74" t="s">
        <v>165</v>
      </c>
      <c r="F249" s="72" t="s">
        <v>166</v>
      </c>
      <c r="G249" s="114"/>
      <c r="H249" s="306"/>
      <c r="I249" s="160">
        <f t="shared" si="3"/>
        <v>0</v>
      </c>
      <c r="J249" s="284" t="e">
        <f>#REF!+I249</f>
        <v>#REF!</v>
      </c>
    </row>
    <row r="250" spans="1:10" s="292" customFormat="1" ht="93.75" customHeight="1" hidden="1">
      <c r="A250" s="86" t="s">
        <v>174</v>
      </c>
      <c r="B250" s="73" t="s">
        <v>115</v>
      </c>
      <c r="C250" s="72" t="s">
        <v>125</v>
      </c>
      <c r="D250" s="73" t="s">
        <v>173</v>
      </c>
      <c r="E250" s="74" t="s">
        <v>106</v>
      </c>
      <c r="F250" s="72" t="s">
        <v>166</v>
      </c>
      <c r="G250" s="99"/>
      <c r="H250" s="280"/>
      <c r="I250" s="160">
        <f>I251</f>
        <v>0</v>
      </c>
      <c r="J250" s="284" t="e">
        <f>J251+J253</f>
        <v>#REF!</v>
      </c>
    </row>
    <row r="251" spans="1:10" s="292" customFormat="1" ht="131.25" customHeight="1" hidden="1">
      <c r="A251" s="88" t="s">
        <v>175</v>
      </c>
      <c r="B251" s="81" t="s">
        <v>115</v>
      </c>
      <c r="C251" s="80" t="s">
        <v>125</v>
      </c>
      <c r="D251" s="81" t="s">
        <v>173</v>
      </c>
      <c r="E251" s="82" t="s">
        <v>106</v>
      </c>
      <c r="F251" s="80" t="s">
        <v>9</v>
      </c>
      <c r="G251" s="99"/>
      <c r="H251" s="280"/>
      <c r="I251" s="154">
        <f t="shared" si="3"/>
        <v>0</v>
      </c>
      <c r="J251" s="284" t="e">
        <f>#REF!+I251</f>
        <v>#REF!</v>
      </c>
    </row>
    <row r="252" spans="1:10" s="292" customFormat="1" ht="56.25" customHeight="1" hidden="1">
      <c r="A252" s="78" t="s">
        <v>205</v>
      </c>
      <c r="B252" s="81" t="s">
        <v>115</v>
      </c>
      <c r="C252" s="80" t="s">
        <v>125</v>
      </c>
      <c r="D252" s="81" t="s">
        <v>173</v>
      </c>
      <c r="E252" s="82" t="s">
        <v>106</v>
      </c>
      <c r="F252" s="80" t="s">
        <v>9</v>
      </c>
      <c r="G252" s="83">
        <v>240</v>
      </c>
      <c r="H252" s="280"/>
      <c r="I252" s="154">
        <v>0</v>
      </c>
      <c r="J252" s="284" t="e">
        <f>#REF!+I252</f>
        <v>#REF!</v>
      </c>
    </row>
    <row r="253" spans="1:10" s="292" customFormat="1" ht="131.25" customHeight="1" hidden="1">
      <c r="A253" s="78" t="s">
        <v>198</v>
      </c>
      <c r="B253" s="81" t="s">
        <v>115</v>
      </c>
      <c r="C253" s="80" t="s">
        <v>125</v>
      </c>
      <c r="D253" s="81" t="s">
        <v>173</v>
      </c>
      <c r="E253" s="82" t="s">
        <v>106</v>
      </c>
      <c r="F253" s="80" t="s">
        <v>199</v>
      </c>
      <c r="G253" s="83">
        <v>244</v>
      </c>
      <c r="H253" s="280"/>
      <c r="I253" s="154">
        <v>0</v>
      </c>
      <c r="J253" s="284">
        <f>J254</f>
        <v>0</v>
      </c>
    </row>
    <row r="254" spans="1:10" s="292" customFormat="1" ht="37.5" customHeight="1" hidden="1">
      <c r="A254" s="78" t="s">
        <v>3</v>
      </c>
      <c r="B254" s="81" t="s">
        <v>115</v>
      </c>
      <c r="C254" s="80" t="s">
        <v>125</v>
      </c>
      <c r="D254" s="81" t="s">
        <v>173</v>
      </c>
      <c r="E254" s="82" t="s">
        <v>106</v>
      </c>
      <c r="F254" s="80" t="s">
        <v>199</v>
      </c>
      <c r="G254" s="83">
        <v>244</v>
      </c>
      <c r="H254" s="280"/>
      <c r="I254" s="154">
        <v>0</v>
      </c>
      <c r="J254" s="284"/>
    </row>
    <row r="255" spans="1:10" s="292" customFormat="1" ht="38.25" customHeight="1" hidden="1">
      <c r="A255" s="98" t="s">
        <v>341</v>
      </c>
      <c r="B255" s="66" t="s">
        <v>115</v>
      </c>
      <c r="C255" s="72" t="s">
        <v>125</v>
      </c>
      <c r="D255" s="73" t="s">
        <v>80</v>
      </c>
      <c r="E255" s="74" t="s">
        <v>165</v>
      </c>
      <c r="F255" s="72" t="s">
        <v>166</v>
      </c>
      <c r="G255" s="83"/>
      <c r="H255" s="280"/>
      <c r="I255" s="160">
        <f>I256</f>
        <v>0</v>
      </c>
      <c r="J255" s="284" t="e">
        <f>#REF!+I255</f>
        <v>#REF!</v>
      </c>
    </row>
    <row r="256" spans="1:10" s="292" customFormat="1" ht="19.5" customHeight="1" hidden="1">
      <c r="A256" s="98" t="s">
        <v>339</v>
      </c>
      <c r="B256" s="66" t="s">
        <v>115</v>
      </c>
      <c r="C256" s="72" t="s">
        <v>125</v>
      </c>
      <c r="D256" s="73" t="s">
        <v>80</v>
      </c>
      <c r="E256" s="74" t="s">
        <v>81</v>
      </c>
      <c r="F256" s="72" t="s">
        <v>166</v>
      </c>
      <c r="G256" s="75"/>
      <c r="H256" s="279"/>
      <c r="I256" s="160">
        <v>0</v>
      </c>
      <c r="J256" s="284" t="e">
        <f>#REF!+I256</f>
        <v>#REF!</v>
      </c>
    </row>
    <row r="257" spans="1:10" s="292" customFormat="1" ht="81.75" customHeight="1" hidden="1">
      <c r="A257" s="78" t="s">
        <v>63</v>
      </c>
      <c r="B257" s="81" t="s">
        <v>115</v>
      </c>
      <c r="C257" s="80" t="s">
        <v>125</v>
      </c>
      <c r="D257" s="81" t="s">
        <v>80</v>
      </c>
      <c r="E257" s="82" t="s">
        <v>81</v>
      </c>
      <c r="F257" s="80" t="s">
        <v>8</v>
      </c>
      <c r="G257" s="83"/>
      <c r="H257" s="280"/>
      <c r="I257" s="154">
        <f>I258</f>
        <v>0</v>
      </c>
      <c r="J257" s="284" t="e">
        <f>#REF!+I257</f>
        <v>#REF!</v>
      </c>
    </row>
    <row r="258" spans="1:10" s="292" customFormat="1" ht="56.25" customHeight="1" hidden="1">
      <c r="A258" s="78" t="s">
        <v>205</v>
      </c>
      <c r="B258" s="81" t="s">
        <v>115</v>
      </c>
      <c r="C258" s="80" t="s">
        <v>125</v>
      </c>
      <c r="D258" s="81" t="s">
        <v>80</v>
      </c>
      <c r="E258" s="82" t="s">
        <v>81</v>
      </c>
      <c r="F258" s="80" t="s">
        <v>8</v>
      </c>
      <c r="G258" s="83">
        <v>240</v>
      </c>
      <c r="H258" s="280"/>
      <c r="I258" s="154">
        <v>0</v>
      </c>
      <c r="J258" s="284" t="e">
        <f>#REF!+I258</f>
        <v>#REF!</v>
      </c>
    </row>
    <row r="259" spans="1:10" s="292" customFormat="1" ht="54" customHeight="1">
      <c r="A259" s="78" t="s">
        <v>426</v>
      </c>
      <c r="B259" s="81" t="s">
        <v>115</v>
      </c>
      <c r="C259" s="80" t="s">
        <v>125</v>
      </c>
      <c r="D259" s="81" t="s">
        <v>127</v>
      </c>
      <c r="E259" s="82" t="s">
        <v>165</v>
      </c>
      <c r="F259" s="80" t="s">
        <v>425</v>
      </c>
      <c r="G259" s="83"/>
      <c r="H259" s="280">
        <f>H260</f>
        <v>71</v>
      </c>
      <c r="I259" s="154"/>
      <c r="J259" s="284"/>
    </row>
    <row r="260" spans="1:10" s="292" customFormat="1" ht="45.75" customHeight="1">
      <c r="A260" s="78" t="s">
        <v>205</v>
      </c>
      <c r="B260" s="81" t="s">
        <v>115</v>
      </c>
      <c r="C260" s="80" t="s">
        <v>125</v>
      </c>
      <c r="D260" s="81" t="s">
        <v>127</v>
      </c>
      <c r="E260" s="82" t="s">
        <v>165</v>
      </c>
      <c r="F260" s="80" t="s">
        <v>425</v>
      </c>
      <c r="G260" s="83">
        <v>240</v>
      </c>
      <c r="H260" s="280">
        <v>71</v>
      </c>
      <c r="I260" s="154"/>
      <c r="J260" s="284"/>
    </row>
    <row r="261" spans="1:10" s="291" customFormat="1" ht="48" customHeight="1">
      <c r="A261" s="88" t="s">
        <v>410</v>
      </c>
      <c r="B261" s="81" t="s">
        <v>115</v>
      </c>
      <c r="C261" s="80" t="s">
        <v>125</v>
      </c>
      <c r="D261" s="81" t="s">
        <v>127</v>
      </c>
      <c r="E261" s="82" t="s">
        <v>165</v>
      </c>
      <c r="F261" s="80" t="s">
        <v>405</v>
      </c>
      <c r="G261" s="99"/>
      <c r="H261" s="280">
        <f>H262</f>
        <v>1635.1</v>
      </c>
      <c r="I261" s="321">
        <f>I262</f>
        <v>0</v>
      </c>
      <c r="J261" s="322" t="e">
        <f>#REF!+I261</f>
        <v>#REF!</v>
      </c>
    </row>
    <row r="262" spans="1:10" s="292" customFormat="1" ht="47.25" customHeight="1">
      <c r="A262" s="78" t="s">
        <v>205</v>
      </c>
      <c r="B262" s="81" t="s">
        <v>115</v>
      </c>
      <c r="C262" s="80" t="s">
        <v>125</v>
      </c>
      <c r="D262" s="81" t="s">
        <v>127</v>
      </c>
      <c r="E262" s="82" t="s">
        <v>165</v>
      </c>
      <c r="F262" s="80" t="s">
        <v>405</v>
      </c>
      <c r="G262" s="83">
        <v>240</v>
      </c>
      <c r="H262" s="280">
        <v>1635.1</v>
      </c>
      <c r="I262" s="321">
        <v>0</v>
      </c>
      <c r="J262" s="322" t="e">
        <f>#REF!+I262</f>
        <v>#REF!</v>
      </c>
    </row>
    <row r="263" spans="1:10" s="292" customFormat="1" ht="35.25" customHeight="1" hidden="1">
      <c r="A263" s="109" t="s">
        <v>410</v>
      </c>
      <c r="B263" s="81" t="s">
        <v>115</v>
      </c>
      <c r="C263" s="80" t="s">
        <v>125</v>
      </c>
      <c r="D263" s="81" t="s">
        <v>127</v>
      </c>
      <c r="E263" s="82" t="s">
        <v>165</v>
      </c>
      <c r="F263" s="80" t="s">
        <v>403</v>
      </c>
      <c r="G263" s="126"/>
      <c r="H263" s="307">
        <f>H264</f>
        <v>0</v>
      </c>
      <c r="I263" s="154"/>
      <c r="J263" s="284"/>
    </row>
    <row r="264" spans="1:10" s="292" customFormat="1" ht="11.25" customHeight="1" hidden="1">
      <c r="A264" s="78" t="s">
        <v>205</v>
      </c>
      <c r="B264" s="81" t="s">
        <v>115</v>
      </c>
      <c r="C264" s="80" t="s">
        <v>125</v>
      </c>
      <c r="D264" s="81" t="s">
        <v>127</v>
      </c>
      <c r="E264" s="82" t="s">
        <v>165</v>
      </c>
      <c r="F264" s="80" t="s">
        <v>403</v>
      </c>
      <c r="G264" s="126">
        <v>240</v>
      </c>
      <c r="H264" s="307">
        <v>0</v>
      </c>
      <c r="I264" s="154"/>
      <c r="J264" s="284"/>
    </row>
    <row r="265" spans="1:10" s="291" customFormat="1" ht="19.5" customHeight="1" hidden="1">
      <c r="A265" s="300" t="s">
        <v>339</v>
      </c>
      <c r="B265" s="230" t="s">
        <v>115</v>
      </c>
      <c r="C265" s="294" t="s">
        <v>125</v>
      </c>
      <c r="D265" s="230" t="s">
        <v>80</v>
      </c>
      <c r="E265" s="231" t="s">
        <v>165</v>
      </c>
      <c r="F265" s="294" t="s">
        <v>280</v>
      </c>
      <c r="G265" s="323"/>
      <c r="H265" s="324">
        <f>H266</f>
        <v>0</v>
      </c>
      <c r="I265" s="160"/>
      <c r="J265" s="284"/>
    </row>
    <row r="266" spans="1:10" s="292" customFormat="1" ht="19.5" customHeight="1" hidden="1">
      <c r="A266" s="78" t="s">
        <v>339</v>
      </c>
      <c r="B266" s="81" t="s">
        <v>115</v>
      </c>
      <c r="C266" s="80" t="s">
        <v>125</v>
      </c>
      <c r="D266" s="81" t="s">
        <v>80</v>
      </c>
      <c r="E266" s="82" t="s">
        <v>81</v>
      </c>
      <c r="F266" s="80" t="s">
        <v>281</v>
      </c>
      <c r="G266" s="126"/>
      <c r="H266" s="307">
        <v>0</v>
      </c>
      <c r="I266" s="154"/>
      <c r="J266" s="284"/>
    </row>
    <row r="267" spans="1:10" s="292" customFormat="1" ht="64.5" customHeight="1">
      <c r="A267" s="98" t="s">
        <v>356</v>
      </c>
      <c r="B267" s="73" t="s">
        <v>115</v>
      </c>
      <c r="C267" s="72" t="s">
        <v>125</v>
      </c>
      <c r="D267" s="73" t="s">
        <v>117</v>
      </c>
      <c r="E267" s="74" t="s">
        <v>165</v>
      </c>
      <c r="F267" s="72" t="s">
        <v>280</v>
      </c>
      <c r="G267" s="358"/>
      <c r="H267" s="306">
        <f>H268</f>
        <v>622.6</v>
      </c>
      <c r="I267" s="154"/>
      <c r="J267" s="284"/>
    </row>
    <row r="268" spans="1:10" s="292" customFormat="1" ht="105" customHeight="1">
      <c r="A268" s="98" t="s">
        <v>370</v>
      </c>
      <c r="B268" s="73" t="s">
        <v>115</v>
      </c>
      <c r="C268" s="72" t="s">
        <v>125</v>
      </c>
      <c r="D268" s="73" t="s">
        <v>117</v>
      </c>
      <c r="E268" s="74" t="s">
        <v>106</v>
      </c>
      <c r="F268" s="72" t="s">
        <v>280</v>
      </c>
      <c r="G268" s="358"/>
      <c r="H268" s="306">
        <f>H269</f>
        <v>622.6</v>
      </c>
      <c r="I268" s="154"/>
      <c r="J268" s="284"/>
    </row>
    <row r="269" spans="1:10" s="292" customFormat="1" ht="32.25" customHeight="1">
      <c r="A269" s="98" t="s">
        <v>408</v>
      </c>
      <c r="B269" s="73" t="s">
        <v>115</v>
      </c>
      <c r="C269" s="72" t="s">
        <v>125</v>
      </c>
      <c r="D269" s="73" t="s">
        <v>117</v>
      </c>
      <c r="E269" s="74" t="s">
        <v>106</v>
      </c>
      <c r="F269" s="72" t="s">
        <v>281</v>
      </c>
      <c r="G269" s="358"/>
      <c r="H269" s="306">
        <f>H270</f>
        <v>622.6</v>
      </c>
      <c r="I269" s="154"/>
      <c r="J269" s="284"/>
    </row>
    <row r="270" spans="1:10" s="292" customFormat="1" ht="131.25" customHeight="1">
      <c r="A270" s="78" t="s">
        <v>547</v>
      </c>
      <c r="B270" s="81" t="s">
        <v>115</v>
      </c>
      <c r="C270" s="80" t="s">
        <v>125</v>
      </c>
      <c r="D270" s="81" t="s">
        <v>117</v>
      </c>
      <c r="E270" s="82" t="s">
        <v>106</v>
      </c>
      <c r="F270" s="80" t="s">
        <v>530</v>
      </c>
      <c r="G270" s="126"/>
      <c r="H270" s="307">
        <f>H271</f>
        <v>622.6</v>
      </c>
      <c r="I270" s="154"/>
      <c r="J270" s="284"/>
    </row>
    <row r="271" spans="1:10" s="292" customFormat="1" ht="50.25" customHeight="1">
      <c r="A271" s="78" t="s">
        <v>205</v>
      </c>
      <c r="B271" s="81" t="s">
        <v>115</v>
      </c>
      <c r="C271" s="80" t="s">
        <v>125</v>
      </c>
      <c r="D271" s="81" t="s">
        <v>117</v>
      </c>
      <c r="E271" s="82" t="s">
        <v>106</v>
      </c>
      <c r="F271" s="80" t="s">
        <v>530</v>
      </c>
      <c r="G271" s="126">
        <v>240</v>
      </c>
      <c r="H271" s="307">
        <v>622.6</v>
      </c>
      <c r="I271" s="154"/>
      <c r="J271" s="284"/>
    </row>
    <row r="272" spans="1:10" s="292" customFormat="1" ht="111.75" customHeight="1" hidden="1">
      <c r="A272" s="78" t="s">
        <v>547</v>
      </c>
      <c r="B272" s="81" t="s">
        <v>115</v>
      </c>
      <c r="C272" s="80" t="s">
        <v>125</v>
      </c>
      <c r="D272" s="81" t="s">
        <v>117</v>
      </c>
      <c r="E272" s="82" t="s">
        <v>106</v>
      </c>
      <c r="F272" s="80" t="s">
        <v>548</v>
      </c>
      <c r="G272" s="126"/>
      <c r="H272" s="307" t="e">
        <f>H273</f>
        <v>#REF!</v>
      </c>
      <c r="I272" s="154"/>
      <c r="J272" s="284"/>
    </row>
    <row r="273" spans="1:10" s="292" customFormat="1" ht="50.25" customHeight="1" hidden="1">
      <c r="A273" s="78" t="s">
        <v>205</v>
      </c>
      <c r="B273" s="81" t="s">
        <v>115</v>
      </c>
      <c r="C273" s="80" t="s">
        <v>125</v>
      </c>
      <c r="D273" s="81" t="s">
        <v>117</v>
      </c>
      <c r="E273" s="82" t="s">
        <v>106</v>
      </c>
      <c r="F273" s="80" t="s">
        <v>548</v>
      </c>
      <c r="G273" s="126">
        <v>240</v>
      </c>
      <c r="H273" s="307" t="e">
        <f>#REF!+#REF!</f>
        <v>#REF!</v>
      </c>
      <c r="I273" s="154"/>
      <c r="J273" s="284"/>
    </row>
    <row r="274" spans="1:10" s="292" customFormat="1" ht="100.5" customHeight="1" hidden="1">
      <c r="A274" s="98" t="s">
        <v>388</v>
      </c>
      <c r="B274" s="73" t="s">
        <v>115</v>
      </c>
      <c r="C274" s="72" t="s">
        <v>125</v>
      </c>
      <c r="D274" s="73" t="s">
        <v>117</v>
      </c>
      <c r="E274" s="74" t="s">
        <v>107</v>
      </c>
      <c r="F274" s="72" t="s">
        <v>280</v>
      </c>
      <c r="G274" s="358"/>
      <c r="H274" s="306" t="e">
        <f>H275</f>
        <v>#REF!</v>
      </c>
      <c r="I274" s="154"/>
      <c r="J274" s="284"/>
    </row>
    <row r="275" spans="1:10" s="292" customFormat="1" ht="50.25" customHeight="1" hidden="1">
      <c r="A275" s="98" t="s">
        <v>404</v>
      </c>
      <c r="B275" s="73" t="s">
        <v>115</v>
      </c>
      <c r="C275" s="72" t="s">
        <v>125</v>
      </c>
      <c r="D275" s="73" t="s">
        <v>117</v>
      </c>
      <c r="E275" s="74" t="s">
        <v>107</v>
      </c>
      <c r="F275" s="72" t="s">
        <v>281</v>
      </c>
      <c r="G275" s="358"/>
      <c r="H275" s="306" t="e">
        <f>H276</f>
        <v>#REF!</v>
      </c>
      <c r="I275" s="154"/>
      <c r="J275" s="284"/>
    </row>
    <row r="276" spans="1:10" s="292" customFormat="1" ht="113.25" customHeight="1" hidden="1">
      <c r="A276" s="78" t="s">
        <v>478</v>
      </c>
      <c r="B276" s="81" t="s">
        <v>115</v>
      </c>
      <c r="C276" s="80" t="s">
        <v>125</v>
      </c>
      <c r="D276" s="81" t="s">
        <v>117</v>
      </c>
      <c r="E276" s="82" t="s">
        <v>107</v>
      </c>
      <c r="F276" s="80" t="s">
        <v>479</v>
      </c>
      <c r="G276" s="126"/>
      <c r="H276" s="307" t="e">
        <f>H277</f>
        <v>#REF!</v>
      </c>
      <c r="I276" s="154"/>
      <c r="J276" s="284"/>
    </row>
    <row r="277" spans="1:10" s="292" customFormat="1" ht="50.25" customHeight="1" hidden="1">
      <c r="A277" s="78" t="s">
        <v>205</v>
      </c>
      <c r="B277" s="81" t="s">
        <v>115</v>
      </c>
      <c r="C277" s="80" t="s">
        <v>125</v>
      </c>
      <c r="D277" s="81" t="s">
        <v>117</v>
      </c>
      <c r="E277" s="82" t="s">
        <v>107</v>
      </c>
      <c r="F277" s="80" t="s">
        <v>479</v>
      </c>
      <c r="G277" s="126">
        <v>240</v>
      </c>
      <c r="H277" s="307" t="e">
        <f>#REF!+#REF!</f>
        <v>#REF!</v>
      </c>
      <c r="I277" s="154"/>
      <c r="J277" s="284"/>
    </row>
    <row r="278" spans="1:10" s="292" customFormat="1" ht="31.5">
      <c r="A278" s="325" t="s">
        <v>134</v>
      </c>
      <c r="B278" s="230" t="s">
        <v>115</v>
      </c>
      <c r="C278" s="294" t="s">
        <v>135</v>
      </c>
      <c r="D278" s="230"/>
      <c r="E278" s="231"/>
      <c r="F278" s="294"/>
      <c r="G278" s="326"/>
      <c r="H278" s="324">
        <f>H279+H284</f>
        <v>275.4</v>
      </c>
      <c r="I278" s="303">
        <f>I284+I289+I279</f>
        <v>0</v>
      </c>
      <c r="J278" s="287" t="e">
        <f>#REF!+I278</f>
        <v>#REF!</v>
      </c>
    </row>
    <row r="279" spans="1:10" s="292" customFormat="1" ht="76.5" customHeight="1" hidden="1">
      <c r="A279" s="102" t="s">
        <v>357</v>
      </c>
      <c r="B279" s="91" t="s">
        <v>115</v>
      </c>
      <c r="C279" s="92" t="s">
        <v>135</v>
      </c>
      <c r="D279" s="93" t="s">
        <v>110</v>
      </c>
      <c r="E279" s="94" t="s">
        <v>165</v>
      </c>
      <c r="F279" s="92" t="s">
        <v>280</v>
      </c>
      <c r="G279" s="103"/>
      <c r="H279" s="283">
        <f>H281</f>
        <v>0</v>
      </c>
      <c r="I279" s="276">
        <f>I280</f>
        <v>0</v>
      </c>
      <c r="J279" s="277" t="e">
        <f>#REF!+I279</f>
        <v>#REF!</v>
      </c>
    </row>
    <row r="280" spans="1:10" s="292" customFormat="1" ht="19.5" customHeight="1" hidden="1">
      <c r="A280" s="102"/>
      <c r="B280" s="91" t="s">
        <v>115</v>
      </c>
      <c r="C280" s="92" t="s">
        <v>135</v>
      </c>
      <c r="D280" s="93" t="s">
        <v>110</v>
      </c>
      <c r="E280" s="94" t="s">
        <v>165</v>
      </c>
      <c r="F280" s="92" t="s">
        <v>280</v>
      </c>
      <c r="G280" s="95"/>
      <c r="H280" s="275"/>
      <c r="I280" s="276">
        <f>I282</f>
        <v>0</v>
      </c>
      <c r="J280" s="277" t="e">
        <f>#REF!+I280</f>
        <v>#REF!</v>
      </c>
    </row>
    <row r="281" spans="1:10" s="292" customFormat="1" ht="60.75" customHeight="1" hidden="1">
      <c r="A281" s="132" t="s">
        <v>292</v>
      </c>
      <c r="B281" s="91" t="s">
        <v>115</v>
      </c>
      <c r="C281" s="92" t="s">
        <v>135</v>
      </c>
      <c r="D281" s="93" t="s">
        <v>110</v>
      </c>
      <c r="E281" s="94" t="s">
        <v>165</v>
      </c>
      <c r="F281" s="92" t="s">
        <v>281</v>
      </c>
      <c r="G281" s="95"/>
      <c r="H281" s="275">
        <f>H282</f>
        <v>0</v>
      </c>
      <c r="I281" s="276"/>
      <c r="J281" s="277"/>
    </row>
    <row r="282" spans="1:10" s="292" customFormat="1" ht="45.75" customHeight="1" hidden="1">
      <c r="A282" s="133" t="s">
        <v>324</v>
      </c>
      <c r="B282" s="104" t="s">
        <v>115</v>
      </c>
      <c r="C282" s="96" t="s">
        <v>135</v>
      </c>
      <c r="D282" s="105" t="s">
        <v>110</v>
      </c>
      <c r="E282" s="106" t="s">
        <v>165</v>
      </c>
      <c r="F282" s="96" t="s">
        <v>335</v>
      </c>
      <c r="G282" s="103"/>
      <c r="H282" s="283">
        <f>H283</f>
        <v>0</v>
      </c>
      <c r="I282" s="281">
        <f>I283</f>
        <v>0</v>
      </c>
      <c r="J282" s="277" t="e">
        <f>#REF!+I282</f>
        <v>#REF!</v>
      </c>
    </row>
    <row r="283" spans="1:10" s="292" customFormat="1" ht="31.5" hidden="1">
      <c r="A283" s="109" t="s">
        <v>205</v>
      </c>
      <c r="B283" s="104" t="s">
        <v>115</v>
      </c>
      <c r="C283" s="96" t="s">
        <v>135</v>
      </c>
      <c r="D283" s="105" t="s">
        <v>110</v>
      </c>
      <c r="E283" s="106" t="s">
        <v>165</v>
      </c>
      <c r="F283" s="96" t="s">
        <v>335</v>
      </c>
      <c r="G283" s="107">
        <v>240</v>
      </c>
      <c r="H283" s="283">
        <v>0</v>
      </c>
      <c r="I283" s="281">
        <v>0</v>
      </c>
      <c r="J283" s="277" t="e">
        <f>#REF!+I283</f>
        <v>#REF!</v>
      </c>
    </row>
    <row r="284" spans="1:10" s="278" customFormat="1" ht="71.25" customHeight="1">
      <c r="A284" s="102" t="s">
        <v>293</v>
      </c>
      <c r="B284" s="91" t="s">
        <v>115</v>
      </c>
      <c r="C284" s="92" t="s">
        <v>135</v>
      </c>
      <c r="D284" s="93" t="s">
        <v>137</v>
      </c>
      <c r="E284" s="94" t="s">
        <v>165</v>
      </c>
      <c r="F284" s="92" t="s">
        <v>280</v>
      </c>
      <c r="G284" s="103"/>
      <c r="H284" s="275">
        <f>H285+H296</f>
        <v>275.4</v>
      </c>
      <c r="I284" s="276">
        <f>I285</f>
        <v>0</v>
      </c>
      <c r="J284" s="277" t="e">
        <f>#REF!+I284</f>
        <v>#REF!</v>
      </c>
    </row>
    <row r="285" spans="1:10" s="292" customFormat="1" ht="28.5" customHeight="1">
      <c r="A285" s="102" t="s">
        <v>294</v>
      </c>
      <c r="B285" s="91" t="s">
        <v>115</v>
      </c>
      <c r="C285" s="92" t="s">
        <v>135</v>
      </c>
      <c r="D285" s="93" t="s">
        <v>137</v>
      </c>
      <c r="E285" s="94" t="s">
        <v>106</v>
      </c>
      <c r="F285" s="92" t="s">
        <v>280</v>
      </c>
      <c r="G285" s="95"/>
      <c r="H285" s="275">
        <f>H286</f>
        <v>22.9</v>
      </c>
      <c r="I285" s="276">
        <f>I287</f>
        <v>0</v>
      </c>
      <c r="J285" s="277" t="e">
        <f>#REF!+I285</f>
        <v>#REF!</v>
      </c>
    </row>
    <row r="286" spans="1:10" s="292" customFormat="1" ht="39.75" customHeight="1">
      <c r="A286" s="132" t="s">
        <v>295</v>
      </c>
      <c r="B286" s="91" t="s">
        <v>115</v>
      </c>
      <c r="C286" s="92" t="s">
        <v>135</v>
      </c>
      <c r="D286" s="93" t="s">
        <v>137</v>
      </c>
      <c r="E286" s="94" t="s">
        <v>106</v>
      </c>
      <c r="F286" s="92" t="s">
        <v>281</v>
      </c>
      <c r="G286" s="95"/>
      <c r="H286" s="275">
        <f>H287</f>
        <v>22.9</v>
      </c>
      <c r="I286" s="276"/>
      <c r="J286" s="277"/>
    </row>
    <row r="287" spans="1:10" s="292" customFormat="1" ht="35.25" customHeight="1">
      <c r="A287" s="133" t="s">
        <v>325</v>
      </c>
      <c r="B287" s="104" t="s">
        <v>115</v>
      </c>
      <c r="C287" s="96" t="s">
        <v>135</v>
      </c>
      <c r="D287" s="105" t="s">
        <v>137</v>
      </c>
      <c r="E287" s="106" t="s">
        <v>106</v>
      </c>
      <c r="F287" s="96" t="s">
        <v>316</v>
      </c>
      <c r="G287" s="103"/>
      <c r="H287" s="283">
        <f>H288</f>
        <v>22.9</v>
      </c>
      <c r="I287" s="281">
        <f>I288</f>
        <v>0</v>
      </c>
      <c r="J287" s="277" t="e">
        <f>#REF!+I287</f>
        <v>#REF!</v>
      </c>
    </row>
    <row r="288" spans="1:10" s="292" customFormat="1" ht="31.5">
      <c r="A288" s="109" t="s">
        <v>205</v>
      </c>
      <c r="B288" s="104" t="s">
        <v>115</v>
      </c>
      <c r="C288" s="96" t="s">
        <v>135</v>
      </c>
      <c r="D288" s="105" t="s">
        <v>137</v>
      </c>
      <c r="E288" s="106" t="s">
        <v>106</v>
      </c>
      <c r="F288" s="96" t="s">
        <v>316</v>
      </c>
      <c r="G288" s="107">
        <v>240</v>
      </c>
      <c r="H288" s="283">
        <v>22.9</v>
      </c>
      <c r="I288" s="281">
        <v>0</v>
      </c>
      <c r="J288" s="277" t="e">
        <f>#REF!+I288</f>
        <v>#REF!</v>
      </c>
    </row>
    <row r="289" spans="1:10" s="291" customFormat="1" ht="75" customHeight="1" hidden="1">
      <c r="A289" s="102" t="s">
        <v>182</v>
      </c>
      <c r="B289" s="93" t="s">
        <v>115</v>
      </c>
      <c r="C289" s="92" t="s">
        <v>135</v>
      </c>
      <c r="D289" s="93" t="s">
        <v>117</v>
      </c>
      <c r="E289" s="94" t="s">
        <v>165</v>
      </c>
      <c r="F289" s="92" t="s">
        <v>166</v>
      </c>
      <c r="G289" s="103"/>
      <c r="H289" s="283"/>
      <c r="I289" s="160">
        <f>I290</f>
        <v>0</v>
      </c>
      <c r="J289" s="298" t="e">
        <f>#REF!+I289</f>
        <v>#REF!</v>
      </c>
    </row>
    <row r="290" spans="1:10" s="291" customFormat="1" ht="131.25" customHeight="1" hidden="1">
      <c r="A290" s="102" t="s">
        <v>183</v>
      </c>
      <c r="B290" s="93" t="s">
        <v>115</v>
      </c>
      <c r="C290" s="92" t="s">
        <v>135</v>
      </c>
      <c r="D290" s="93" t="s">
        <v>117</v>
      </c>
      <c r="E290" s="94" t="s">
        <v>106</v>
      </c>
      <c r="F290" s="92" t="s">
        <v>166</v>
      </c>
      <c r="G290" s="124"/>
      <c r="H290" s="275"/>
      <c r="I290" s="160">
        <f>I291+I293</f>
        <v>0</v>
      </c>
      <c r="J290" s="298" t="e">
        <f>#REF!+I290</f>
        <v>#REF!</v>
      </c>
    </row>
    <row r="291" spans="1:10" s="292" customFormat="1" ht="262.5" customHeight="1" hidden="1">
      <c r="A291" s="134" t="s">
        <v>88</v>
      </c>
      <c r="B291" s="105" t="s">
        <v>115</v>
      </c>
      <c r="C291" s="96" t="s">
        <v>135</v>
      </c>
      <c r="D291" s="105" t="s">
        <v>117</v>
      </c>
      <c r="E291" s="106" t="s">
        <v>106</v>
      </c>
      <c r="F291" s="96" t="s">
        <v>184</v>
      </c>
      <c r="G291" s="124"/>
      <c r="H291" s="275"/>
      <c r="I291" s="154">
        <f>I292</f>
        <v>0</v>
      </c>
      <c r="J291" s="298" t="e">
        <f>#REF!+I291</f>
        <v>#REF!</v>
      </c>
    </row>
    <row r="292" spans="1:10" s="292" customFormat="1" ht="19.5" customHeight="1" hidden="1">
      <c r="A292" s="109" t="s">
        <v>167</v>
      </c>
      <c r="B292" s="105" t="s">
        <v>115</v>
      </c>
      <c r="C292" s="96" t="s">
        <v>135</v>
      </c>
      <c r="D292" s="105" t="s">
        <v>117</v>
      </c>
      <c r="E292" s="106" t="s">
        <v>106</v>
      </c>
      <c r="F292" s="96" t="s">
        <v>184</v>
      </c>
      <c r="G292" s="107" t="s">
        <v>168</v>
      </c>
      <c r="H292" s="283"/>
      <c r="I292" s="154">
        <v>0</v>
      </c>
      <c r="J292" s="298" t="e">
        <f>#REF!+I292</f>
        <v>#REF!</v>
      </c>
    </row>
    <row r="293" spans="1:10" s="292" customFormat="1" ht="300" customHeight="1" hidden="1">
      <c r="A293" s="134" t="s">
        <v>185</v>
      </c>
      <c r="B293" s="105" t="s">
        <v>115</v>
      </c>
      <c r="C293" s="96" t="s">
        <v>135</v>
      </c>
      <c r="D293" s="105" t="s">
        <v>117</v>
      </c>
      <c r="E293" s="106" t="s">
        <v>106</v>
      </c>
      <c r="F293" s="96" t="s">
        <v>186</v>
      </c>
      <c r="G293" s="103"/>
      <c r="H293" s="283"/>
      <c r="I293" s="154">
        <f>I294</f>
        <v>0</v>
      </c>
      <c r="J293" s="298" t="e">
        <f>#REF!+I293</f>
        <v>#REF!</v>
      </c>
    </row>
    <row r="294" spans="1:10" s="292" customFormat="1" ht="19.5" customHeight="1" hidden="1">
      <c r="A294" s="109" t="s">
        <v>167</v>
      </c>
      <c r="B294" s="105" t="s">
        <v>115</v>
      </c>
      <c r="C294" s="96" t="s">
        <v>135</v>
      </c>
      <c r="D294" s="105" t="s">
        <v>117</v>
      </c>
      <c r="E294" s="106" t="s">
        <v>106</v>
      </c>
      <c r="F294" s="96" t="s">
        <v>186</v>
      </c>
      <c r="G294" s="107" t="s">
        <v>168</v>
      </c>
      <c r="H294" s="283"/>
      <c r="I294" s="154">
        <v>0</v>
      </c>
      <c r="J294" s="298" t="e">
        <f>#REF!+I294</f>
        <v>#REF!</v>
      </c>
    </row>
    <row r="295" spans="1:10" s="292" customFormat="1" ht="19.5" customHeight="1" hidden="1">
      <c r="A295" s="102"/>
      <c r="B295" s="91"/>
      <c r="C295" s="92"/>
      <c r="D295" s="93"/>
      <c r="E295" s="94"/>
      <c r="F295" s="92"/>
      <c r="G295" s="103"/>
      <c r="H295" s="283"/>
      <c r="I295" s="276">
        <f>I296</f>
        <v>0</v>
      </c>
      <c r="J295" s="277" t="e">
        <f>#REF!+I295</f>
        <v>#REF!</v>
      </c>
    </row>
    <row r="296" spans="1:10" s="292" customFormat="1" ht="44.25" customHeight="1">
      <c r="A296" s="102" t="s">
        <v>296</v>
      </c>
      <c r="B296" s="91" t="s">
        <v>115</v>
      </c>
      <c r="C296" s="92" t="s">
        <v>135</v>
      </c>
      <c r="D296" s="93" t="s">
        <v>137</v>
      </c>
      <c r="E296" s="94" t="s">
        <v>107</v>
      </c>
      <c r="F296" s="92" t="s">
        <v>280</v>
      </c>
      <c r="G296" s="95"/>
      <c r="H296" s="275">
        <f>H297</f>
        <v>252.5</v>
      </c>
      <c r="I296" s="276">
        <f>I298</f>
        <v>0</v>
      </c>
      <c r="J296" s="277" t="e">
        <f>#REF!+I296</f>
        <v>#REF!</v>
      </c>
    </row>
    <row r="297" spans="1:10" s="292" customFormat="1" ht="39.75" customHeight="1">
      <c r="A297" s="132" t="s">
        <v>297</v>
      </c>
      <c r="B297" s="91" t="s">
        <v>115</v>
      </c>
      <c r="C297" s="92" t="s">
        <v>135</v>
      </c>
      <c r="D297" s="93" t="s">
        <v>137</v>
      </c>
      <c r="E297" s="94" t="s">
        <v>107</v>
      </c>
      <c r="F297" s="92" t="s">
        <v>281</v>
      </c>
      <c r="G297" s="95"/>
      <c r="H297" s="275">
        <f>H298</f>
        <v>252.5</v>
      </c>
      <c r="I297" s="276"/>
      <c r="J297" s="277"/>
    </row>
    <row r="298" spans="1:10" s="292" customFormat="1" ht="45" customHeight="1">
      <c r="A298" s="133" t="s">
        <v>326</v>
      </c>
      <c r="B298" s="104" t="s">
        <v>115</v>
      </c>
      <c r="C298" s="96" t="s">
        <v>135</v>
      </c>
      <c r="D298" s="105" t="s">
        <v>137</v>
      </c>
      <c r="E298" s="106" t="s">
        <v>107</v>
      </c>
      <c r="F298" s="96" t="s">
        <v>313</v>
      </c>
      <c r="G298" s="103"/>
      <c r="H298" s="283">
        <f>H299</f>
        <v>252.5</v>
      </c>
      <c r="I298" s="281">
        <f>I299</f>
        <v>0</v>
      </c>
      <c r="J298" s="277" t="e">
        <f>#REF!+I298</f>
        <v>#REF!</v>
      </c>
    </row>
    <row r="299" spans="1:10" s="292" customFormat="1" ht="31.5">
      <c r="A299" s="109" t="s">
        <v>205</v>
      </c>
      <c r="B299" s="104" t="s">
        <v>115</v>
      </c>
      <c r="C299" s="96" t="s">
        <v>135</v>
      </c>
      <c r="D299" s="105" t="s">
        <v>137</v>
      </c>
      <c r="E299" s="106" t="s">
        <v>107</v>
      </c>
      <c r="F299" s="96" t="s">
        <v>313</v>
      </c>
      <c r="G299" s="107">
        <v>240</v>
      </c>
      <c r="H299" s="283">
        <v>252.5</v>
      </c>
      <c r="I299" s="281">
        <v>0</v>
      </c>
      <c r="J299" s="277" t="e">
        <f>#REF!+I299</f>
        <v>#REF!</v>
      </c>
    </row>
    <row r="300" spans="1:10" s="278" customFormat="1" ht="15.75">
      <c r="A300" s="165" t="s">
        <v>136</v>
      </c>
      <c r="B300" s="230" t="s">
        <v>137</v>
      </c>
      <c r="C300" s="294" t="s">
        <v>111</v>
      </c>
      <c r="D300" s="230"/>
      <c r="E300" s="231"/>
      <c r="F300" s="294"/>
      <c r="G300" s="232"/>
      <c r="H300" s="296">
        <f>H301+H324+H387</f>
        <v>15013.900000000001</v>
      </c>
      <c r="I300" s="123" t="e">
        <f>I301+I324+I387</f>
        <v>#REF!</v>
      </c>
      <c r="J300" s="123" t="e">
        <f>J301+J324+J387</f>
        <v>#REF!</v>
      </c>
    </row>
    <row r="301" spans="1:10" s="278" customFormat="1" ht="15.75">
      <c r="A301" s="69" t="s">
        <v>138</v>
      </c>
      <c r="B301" s="70" t="s">
        <v>137</v>
      </c>
      <c r="C301" s="129" t="s">
        <v>110</v>
      </c>
      <c r="D301" s="128"/>
      <c r="E301" s="130"/>
      <c r="F301" s="129"/>
      <c r="G301" s="285"/>
      <c r="H301" s="286">
        <f>H302</f>
        <v>218.6</v>
      </c>
      <c r="I301" s="148" t="e">
        <f>#REF!+I308</f>
        <v>#REF!</v>
      </c>
      <c r="J301" s="287" t="e">
        <f>#REF!+I301</f>
        <v>#REF!</v>
      </c>
    </row>
    <row r="302" spans="1:10" s="292" customFormat="1" ht="33.75" customHeight="1">
      <c r="A302" s="102" t="s">
        <v>384</v>
      </c>
      <c r="B302" s="93" t="s">
        <v>137</v>
      </c>
      <c r="C302" s="92" t="s">
        <v>110</v>
      </c>
      <c r="D302" s="93" t="s">
        <v>80</v>
      </c>
      <c r="E302" s="94" t="s">
        <v>165</v>
      </c>
      <c r="F302" s="92" t="s">
        <v>280</v>
      </c>
      <c r="G302" s="95"/>
      <c r="H302" s="275">
        <f>H304</f>
        <v>218.6</v>
      </c>
      <c r="I302" s="276">
        <f>I308+I312</f>
        <v>0</v>
      </c>
      <c r="J302" s="277" t="e">
        <f>#REF!+I302</f>
        <v>#REF!</v>
      </c>
    </row>
    <row r="303" spans="1:10" s="292" customFormat="1" ht="19.5" customHeight="1" hidden="1">
      <c r="A303" s="86"/>
      <c r="B303" s="73"/>
      <c r="C303" s="72"/>
      <c r="D303" s="73"/>
      <c r="E303" s="74"/>
      <c r="F303" s="72"/>
      <c r="G303" s="75"/>
      <c r="H303" s="279"/>
      <c r="I303" s="276"/>
      <c r="J303" s="277"/>
    </row>
    <row r="304" spans="1:10" s="292" customFormat="1" ht="15.75">
      <c r="A304" s="98" t="s">
        <v>339</v>
      </c>
      <c r="B304" s="73" t="s">
        <v>137</v>
      </c>
      <c r="C304" s="72" t="s">
        <v>110</v>
      </c>
      <c r="D304" s="73" t="s">
        <v>80</v>
      </c>
      <c r="E304" s="74" t="s">
        <v>81</v>
      </c>
      <c r="F304" s="72" t="s">
        <v>280</v>
      </c>
      <c r="G304" s="75"/>
      <c r="H304" s="279">
        <f>H305</f>
        <v>218.6</v>
      </c>
      <c r="I304" s="276"/>
      <c r="J304" s="277"/>
    </row>
    <row r="305" spans="1:10" s="292" customFormat="1" ht="15.75">
      <c r="A305" s="110" t="s">
        <v>339</v>
      </c>
      <c r="B305" s="73" t="s">
        <v>137</v>
      </c>
      <c r="C305" s="72" t="s">
        <v>110</v>
      </c>
      <c r="D305" s="73" t="s">
        <v>80</v>
      </c>
      <c r="E305" s="74" t="s">
        <v>81</v>
      </c>
      <c r="F305" s="72" t="s">
        <v>281</v>
      </c>
      <c r="G305" s="97"/>
      <c r="H305" s="279">
        <f>H306+H308</f>
        <v>218.6</v>
      </c>
      <c r="I305" s="281">
        <f>I307</f>
        <v>0</v>
      </c>
      <c r="J305" s="277" t="e">
        <f>#REF!+I305</f>
        <v>#REF!</v>
      </c>
    </row>
    <row r="306" spans="1:10" s="292" customFormat="1" ht="39" customHeight="1">
      <c r="A306" s="109" t="s">
        <v>373</v>
      </c>
      <c r="B306" s="105" t="s">
        <v>137</v>
      </c>
      <c r="C306" s="96" t="s">
        <v>110</v>
      </c>
      <c r="D306" s="105" t="s">
        <v>80</v>
      </c>
      <c r="E306" s="106" t="s">
        <v>81</v>
      </c>
      <c r="F306" s="96" t="s">
        <v>321</v>
      </c>
      <c r="G306" s="136"/>
      <c r="H306" s="283">
        <f>H307</f>
        <v>214.4</v>
      </c>
      <c r="I306" s="281"/>
      <c r="J306" s="277"/>
    </row>
    <row r="307" spans="1:10" s="292" customFormat="1" ht="31.5">
      <c r="A307" s="78" t="s">
        <v>205</v>
      </c>
      <c r="B307" s="81" t="s">
        <v>137</v>
      </c>
      <c r="C307" s="80" t="s">
        <v>110</v>
      </c>
      <c r="D307" s="81" t="s">
        <v>80</v>
      </c>
      <c r="E307" s="82" t="s">
        <v>81</v>
      </c>
      <c r="F307" s="80" t="s">
        <v>321</v>
      </c>
      <c r="G307" s="83">
        <v>240</v>
      </c>
      <c r="H307" s="280">
        <v>214.4</v>
      </c>
      <c r="I307" s="281">
        <v>0</v>
      </c>
      <c r="J307" s="277" t="e">
        <f>#REF!+I307</f>
        <v>#REF!</v>
      </c>
    </row>
    <row r="308" spans="1:10" s="278" customFormat="1" ht="35.25" customHeight="1">
      <c r="A308" s="109" t="s">
        <v>449</v>
      </c>
      <c r="B308" s="105" t="s">
        <v>137</v>
      </c>
      <c r="C308" s="96" t="s">
        <v>110</v>
      </c>
      <c r="D308" s="105" t="s">
        <v>80</v>
      </c>
      <c r="E308" s="106" t="s">
        <v>81</v>
      </c>
      <c r="F308" s="96" t="s">
        <v>510</v>
      </c>
      <c r="G308" s="107"/>
      <c r="H308" s="283">
        <f>H309</f>
        <v>4.2</v>
      </c>
      <c r="I308" s="276">
        <f>I309</f>
        <v>0</v>
      </c>
      <c r="J308" s="277" t="e">
        <f>#REF!+I308</f>
        <v>#REF!</v>
      </c>
    </row>
    <row r="309" spans="1:10" s="278" customFormat="1" ht="48.75" customHeight="1">
      <c r="A309" s="78" t="s">
        <v>205</v>
      </c>
      <c r="B309" s="81" t="s">
        <v>137</v>
      </c>
      <c r="C309" s="80" t="s">
        <v>110</v>
      </c>
      <c r="D309" s="81" t="s">
        <v>80</v>
      </c>
      <c r="E309" s="82" t="s">
        <v>81</v>
      </c>
      <c r="F309" s="80" t="s">
        <v>510</v>
      </c>
      <c r="G309" s="83">
        <v>240</v>
      </c>
      <c r="H309" s="280">
        <v>4.2</v>
      </c>
      <c r="I309" s="276">
        <f>I311</f>
        <v>0</v>
      </c>
      <c r="J309" s="277" t="e">
        <f>#REF!+I309</f>
        <v>#REF!</v>
      </c>
    </row>
    <row r="310" spans="1:10" s="278" customFormat="1" ht="19.5" customHeight="1" hidden="1">
      <c r="A310" s="98"/>
      <c r="B310" s="73"/>
      <c r="C310" s="72"/>
      <c r="D310" s="73"/>
      <c r="E310" s="74"/>
      <c r="F310" s="72"/>
      <c r="G310" s="75"/>
      <c r="H310" s="279"/>
      <c r="I310" s="276"/>
      <c r="J310" s="277"/>
    </row>
    <row r="311" spans="1:10" s="292" customFormat="1" ht="26.25" customHeight="1" hidden="1">
      <c r="A311" s="88"/>
      <c r="B311" s="81"/>
      <c r="C311" s="80"/>
      <c r="D311" s="81"/>
      <c r="E311" s="82"/>
      <c r="F311" s="80"/>
      <c r="G311" s="99"/>
      <c r="H311" s="280"/>
      <c r="I311" s="281">
        <f>I312+I313</f>
        <v>0</v>
      </c>
      <c r="J311" s="277" t="e">
        <f>#REF!+I311</f>
        <v>#REF!</v>
      </c>
    </row>
    <row r="312" spans="1:10" s="292" customFormat="1" ht="56.25" customHeight="1" hidden="1">
      <c r="A312" s="78"/>
      <c r="B312" s="81"/>
      <c r="C312" s="80"/>
      <c r="D312" s="81"/>
      <c r="E312" s="82"/>
      <c r="F312" s="80"/>
      <c r="G312" s="83"/>
      <c r="H312" s="280"/>
      <c r="I312" s="281">
        <v>0</v>
      </c>
      <c r="J312" s="277" t="e">
        <f>#REF!+I312</f>
        <v>#REF!</v>
      </c>
    </row>
    <row r="313" spans="1:10" s="292" customFormat="1" ht="75" customHeight="1" hidden="1">
      <c r="A313" s="78"/>
      <c r="B313" s="81"/>
      <c r="C313" s="80"/>
      <c r="D313" s="81"/>
      <c r="E313" s="82"/>
      <c r="F313" s="80"/>
      <c r="G313" s="83"/>
      <c r="H313" s="280"/>
      <c r="I313" s="154">
        <v>0</v>
      </c>
      <c r="J313" s="284" t="e">
        <f>#REF!+I313</f>
        <v>#REF!</v>
      </c>
    </row>
    <row r="314" spans="1:10" s="292" customFormat="1" ht="168.75" customHeight="1" hidden="1">
      <c r="A314" s="78"/>
      <c r="B314" s="81"/>
      <c r="C314" s="80"/>
      <c r="D314" s="81"/>
      <c r="E314" s="82"/>
      <c r="F314" s="80"/>
      <c r="G314" s="83"/>
      <c r="H314" s="280"/>
      <c r="I314" s="154">
        <f>I315</f>
        <v>0</v>
      </c>
      <c r="J314" s="298" t="e">
        <f>#REF!+I314</f>
        <v>#REF!</v>
      </c>
    </row>
    <row r="315" spans="1:10" s="291" customFormat="1" ht="19.5" customHeight="1" hidden="1">
      <c r="A315" s="78"/>
      <c r="B315" s="81"/>
      <c r="C315" s="80"/>
      <c r="D315" s="81"/>
      <c r="E315" s="82"/>
      <c r="F315" s="80"/>
      <c r="G315" s="83"/>
      <c r="H315" s="280"/>
      <c r="I315" s="154">
        <v>0</v>
      </c>
      <c r="J315" s="298" t="e">
        <f>#REF!+I315</f>
        <v>#REF!</v>
      </c>
    </row>
    <row r="316" spans="1:10" s="292" customFormat="1" ht="112.5" customHeight="1" hidden="1">
      <c r="A316" s="78"/>
      <c r="B316" s="81"/>
      <c r="C316" s="80"/>
      <c r="D316" s="81"/>
      <c r="E316" s="82"/>
      <c r="F316" s="80"/>
      <c r="G316" s="83"/>
      <c r="H316" s="280"/>
      <c r="I316" s="154">
        <f>I317</f>
        <v>0</v>
      </c>
      <c r="J316" s="298" t="e">
        <f>#REF!+I316</f>
        <v>#REF!</v>
      </c>
    </row>
    <row r="317" spans="1:10" s="292" customFormat="1" ht="19.5" customHeight="1" hidden="1">
      <c r="A317" s="78"/>
      <c r="B317" s="81"/>
      <c r="C317" s="80"/>
      <c r="D317" s="81"/>
      <c r="E317" s="82"/>
      <c r="F317" s="80"/>
      <c r="G317" s="83"/>
      <c r="H317" s="280"/>
      <c r="I317" s="154">
        <v>0</v>
      </c>
      <c r="J317" s="298" t="e">
        <f>#REF!+I317</f>
        <v>#REF!</v>
      </c>
    </row>
    <row r="318" spans="1:10" s="292" customFormat="1" ht="131.25" customHeight="1" hidden="1">
      <c r="A318" s="78"/>
      <c r="B318" s="81"/>
      <c r="C318" s="80"/>
      <c r="D318" s="81"/>
      <c r="E318" s="82"/>
      <c r="F318" s="80"/>
      <c r="G318" s="83"/>
      <c r="H318" s="280"/>
      <c r="I318" s="154">
        <f>I319</f>
        <v>0</v>
      </c>
      <c r="J318" s="298" t="e">
        <f>#REF!+I318</f>
        <v>#REF!</v>
      </c>
    </row>
    <row r="319" spans="1:10" s="292" customFormat="1" ht="19.5" customHeight="1" hidden="1">
      <c r="A319" s="78"/>
      <c r="B319" s="81"/>
      <c r="C319" s="80"/>
      <c r="D319" s="81"/>
      <c r="E319" s="82"/>
      <c r="F319" s="80"/>
      <c r="G319" s="83"/>
      <c r="H319" s="280"/>
      <c r="I319" s="154">
        <v>0</v>
      </c>
      <c r="J319" s="298" t="e">
        <f>#REF!+I319</f>
        <v>#REF!</v>
      </c>
    </row>
    <row r="320" spans="1:10" s="292" customFormat="1" ht="112.5" customHeight="1" hidden="1">
      <c r="A320" s="78"/>
      <c r="B320" s="81"/>
      <c r="C320" s="80"/>
      <c r="D320" s="81"/>
      <c r="E320" s="82"/>
      <c r="F320" s="80"/>
      <c r="G320" s="83"/>
      <c r="H320" s="280"/>
      <c r="I320" s="154">
        <f>I321</f>
        <v>0</v>
      </c>
      <c r="J320" s="298" t="e">
        <f>#REF!+I320</f>
        <v>#REF!</v>
      </c>
    </row>
    <row r="321" spans="1:10" s="292" customFormat="1" ht="19.5" customHeight="1" hidden="1">
      <c r="A321" s="78"/>
      <c r="B321" s="81"/>
      <c r="C321" s="80"/>
      <c r="D321" s="81"/>
      <c r="E321" s="82"/>
      <c r="F321" s="80"/>
      <c r="G321" s="83"/>
      <c r="H321" s="280"/>
      <c r="I321" s="154">
        <v>0</v>
      </c>
      <c r="J321" s="298" t="e">
        <f>#REF!+I321</f>
        <v>#REF!</v>
      </c>
    </row>
    <row r="322" spans="1:10" s="292" customFormat="1" ht="41.25" customHeight="1" hidden="1">
      <c r="A322" s="109"/>
      <c r="B322" s="81"/>
      <c r="C322" s="80"/>
      <c r="D322" s="81"/>
      <c r="E322" s="82"/>
      <c r="F322" s="80"/>
      <c r="G322" s="83"/>
      <c r="H322" s="280"/>
      <c r="I322" s="154"/>
      <c r="J322" s="298"/>
    </row>
    <row r="323" spans="1:10" s="292" customFormat="1" ht="39" customHeight="1" hidden="1">
      <c r="A323" s="78"/>
      <c r="B323" s="81"/>
      <c r="C323" s="80"/>
      <c r="D323" s="81"/>
      <c r="E323" s="82"/>
      <c r="F323" s="80"/>
      <c r="G323" s="83"/>
      <c r="H323" s="280"/>
      <c r="I323" s="154"/>
      <c r="J323" s="298"/>
    </row>
    <row r="324" spans="1:10" s="278" customFormat="1" ht="15.75">
      <c r="A324" s="69" t="s">
        <v>139</v>
      </c>
      <c r="B324" s="70" t="s">
        <v>137</v>
      </c>
      <c r="C324" s="129" t="s">
        <v>140</v>
      </c>
      <c r="D324" s="128"/>
      <c r="E324" s="130"/>
      <c r="F324" s="129"/>
      <c r="G324" s="285"/>
      <c r="H324" s="286">
        <f>H365+H380</f>
        <v>7708.900000000001</v>
      </c>
      <c r="I324" s="87" t="e">
        <f>I325+I348+I380</f>
        <v>#REF!</v>
      </c>
      <c r="J324" s="284" t="e">
        <f>J325+J348+J380</f>
        <v>#REF!</v>
      </c>
    </row>
    <row r="325" spans="1:10" s="291" customFormat="1" ht="122.25" customHeight="1" hidden="1">
      <c r="A325" s="102" t="s">
        <v>365</v>
      </c>
      <c r="B325" s="93" t="s">
        <v>137</v>
      </c>
      <c r="C325" s="92" t="s">
        <v>140</v>
      </c>
      <c r="D325" s="93"/>
      <c r="E325" s="94"/>
      <c r="F325" s="92"/>
      <c r="G325" s="95"/>
      <c r="H325" s="275">
        <f>H326</f>
        <v>0</v>
      </c>
      <c r="I325" s="276" t="e">
        <f>#REF!+I341</f>
        <v>#REF!</v>
      </c>
      <c r="J325" s="277" t="e">
        <f>#REF!+I325</f>
        <v>#REF!</v>
      </c>
    </row>
    <row r="326" spans="1:10" s="291" customFormat="1" ht="39.75" customHeight="1" hidden="1">
      <c r="A326" s="110" t="s">
        <v>366</v>
      </c>
      <c r="B326" s="93" t="s">
        <v>137</v>
      </c>
      <c r="C326" s="92" t="s">
        <v>140</v>
      </c>
      <c r="D326" s="93"/>
      <c r="E326" s="94"/>
      <c r="F326" s="92"/>
      <c r="G326" s="95"/>
      <c r="H326" s="275">
        <f>H327+H331+H333+H339+H335+H341+H337</f>
        <v>0</v>
      </c>
      <c r="I326" s="276"/>
      <c r="J326" s="277"/>
    </row>
    <row r="327" spans="1:9" s="291" customFormat="1" ht="39.75" customHeight="1" hidden="1">
      <c r="A327" s="109" t="s">
        <v>368</v>
      </c>
      <c r="B327" s="105" t="s">
        <v>137</v>
      </c>
      <c r="C327" s="96" t="s">
        <v>140</v>
      </c>
      <c r="D327" s="105"/>
      <c r="E327" s="106"/>
      <c r="F327" s="96"/>
      <c r="G327" s="136"/>
      <c r="H327" s="84">
        <f>H328</f>
        <v>0</v>
      </c>
      <c r="I327" s="327"/>
    </row>
    <row r="328" spans="1:9" s="291" customFormat="1" ht="31.5" hidden="1">
      <c r="A328" s="109" t="s">
        <v>205</v>
      </c>
      <c r="B328" s="105" t="s">
        <v>137</v>
      </c>
      <c r="C328" s="96" t="s">
        <v>140</v>
      </c>
      <c r="D328" s="105"/>
      <c r="E328" s="106"/>
      <c r="F328" s="96"/>
      <c r="G328" s="107">
        <v>240</v>
      </c>
      <c r="H328" s="84">
        <v>0</v>
      </c>
      <c r="I328" s="327"/>
    </row>
    <row r="329" spans="1:10" s="291" customFormat="1" ht="37.5" customHeight="1" hidden="1">
      <c r="A329" s="109" t="s">
        <v>368</v>
      </c>
      <c r="B329" s="105" t="s">
        <v>137</v>
      </c>
      <c r="C329" s="96" t="s">
        <v>140</v>
      </c>
      <c r="D329" s="105"/>
      <c r="E329" s="106"/>
      <c r="F329" s="96"/>
      <c r="G329" s="107"/>
      <c r="H329" s="283"/>
      <c r="I329" s="281"/>
      <c r="J329" s="277"/>
    </row>
    <row r="330" spans="1:10" s="291" customFormat="1" ht="56.25" customHeight="1" hidden="1">
      <c r="A330" s="109" t="s">
        <v>205</v>
      </c>
      <c r="B330" s="105" t="s">
        <v>137</v>
      </c>
      <c r="C330" s="96" t="s">
        <v>140</v>
      </c>
      <c r="D330" s="105"/>
      <c r="E330" s="106"/>
      <c r="F330" s="96"/>
      <c r="G330" s="107">
        <v>240</v>
      </c>
      <c r="H330" s="283"/>
      <c r="I330" s="281"/>
      <c r="J330" s="277"/>
    </row>
    <row r="331" spans="1:9" s="291" customFormat="1" ht="81.75" customHeight="1" hidden="1">
      <c r="A331" s="109" t="s">
        <v>415</v>
      </c>
      <c r="B331" s="105" t="s">
        <v>137</v>
      </c>
      <c r="C331" s="96" t="s">
        <v>140</v>
      </c>
      <c r="D331" s="105"/>
      <c r="E331" s="106"/>
      <c r="F331" s="96"/>
      <c r="G331" s="136"/>
      <c r="H331" s="84">
        <f>H332</f>
        <v>0</v>
      </c>
      <c r="I331" s="327"/>
    </row>
    <row r="332" spans="1:9" s="291" customFormat="1" ht="31.5" hidden="1">
      <c r="A332" s="109" t="s">
        <v>205</v>
      </c>
      <c r="B332" s="105" t="s">
        <v>137</v>
      </c>
      <c r="C332" s="96" t="s">
        <v>140</v>
      </c>
      <c r="D332" s="105"/>
      <c r="E332" s="106"/>
      <c r="F332" s="96"/>
      <c r="G332" s="107">
        <v>240</v>
      </c>
      <c r="H332" s="84">
        <v>0</v>
      </c>
      <c r="I332" s="327"/>
    </row>
    <row r="333" spans="1:10" s="291" customFormat="1" ht="84" customHeight="1" hidden="1">
      <c r="A333" s="109" t="s">
        <v>415</v>
      </c>
      <c r="B333" s="105" t="s">
        <v>137</v>
      </c>
      <c r="C333" s="96" t="s">
        <v>140</v>
      </c>
      <c r="D333" s="105"/>
      <c r="E333" s="106"/>
      <c r="F333" s="96"/>
      <c r="G333" s="107"/>
      <c r="H333" s="283">
        <v>0</v>
      </c>
      <c r="I333" s="281"/>
      <c r="J333" s="277"/>
    </row>
    <row r="334" spans="1:10" s="291" customFormat="1" ht="31.5" hidden="1">
      <c r="A334" s="109" t="s">
        <v>205</v>
      </c>
      <c r="B334" s="105" t="s">
        <v>137</v>
      </c>
      <c r="C334" s="96" t="s">
        <v>140</v>
      </c>
      <c r="D334" s="105"/>
      <c r="E334" s="106"/>
      <c r="F334" s="96"/>
      <c r="G334" s="107">
        <v>240</v>
      </c>
      <c r="H334" s="283">
        <v>0</v>
      </c>
      <c r="I334" s="281"/>
      <c r="J334" s="277"/>
    </row>
    <row r="335" spans="1:10" s="291" customFormat="1" ht="63" hidden="1">
      <c r="A335" s="109" t="s">
        <v>422</v>
      </c>
      <c r="B335" s="105" t="s">
        <v>137</v>
      </c>
      <c r="C335" s="96" t="s">
        <v>140</v>
      </c>
      <c r="D335" s="105"/>
      <c r="E335" s="106"/>
      <c r="F335" s="96"/>
      <c r="G335" s="107"/>
      <c r="H335" s="84">
        <v>0</v>
      </c>
      <c r="I335" s="281"/>
      <c r="J335" s="277"/>
    </row>
    <row r="336" spans="1:10" s="291" customFormat="1" ht="31.5" hidden="1">
      <c r="A336" s="109" t="s">
        <v>205</v>
      </c>
      <c r="B336" s="105" t="s">
        <v>137</v>
      </c>
      <c r="C336" s="96" t="s">
        <v>140</v>
      </c>
      <c r="D336" s="105"/>
      <c r="E336" s="106"/>
      <c r="F336" s="96"/>
      <c r="G336" s="107">
        <v>240</v>
      </c>
      <c r="H336" s="283">
        <v>0</v>
      </c>
      <c r="I336" s="281"/>
      <c r="J336" s="277"/>
    </row>
    <row r="337" spans="1:10" s="291" customFormat="1" ht="63" hidden="1">
      <c r="A337" s="109" t="s">
        <v>422</v>
      </c>
      <c r="B337" s="105" t="s">
        <v>137</v>
      </c>
      <c r="C337" s="96" t="s">
        <v>140</v>
      </c>
      <c r="D337" s="105"/>
      <c r="E337" s="106"/>
      <c r="F337" s="96"/>
      <c r="G337" s="107"/>
      <c r="H337" s="283">
        <f>H338</f>
        <v>0</v>
      </c>
      <c r="I337" s="281"/>
      <c r="J337" s="277"/>
    </row>
    <row r="338" spans="1:10" s="291" customFormat="1" ht="31.5" hidden="1">
      <c r="A338" s="109" t="s">
        <v>205</v>
      </c>
      <c r="B338" s="105" t="s">
        <v>137</v>
      </c>
      <c r="C338" s="96" t="s">
        <v>140</v>
      </c>
      <c r="D338" s="105"/>
      <c r="E338" s="106"/>
      <c r="F338" s="96"/>
      <c r="G338" s="107">
        <v>240</v>
      </c>
      <c r="H338" s="283">
        <v>0</v>
      </c>
      <c r="I338" s="281"/>
      <c r="J338" s="277"/>
    </row>
    <row r="339" spans="1:10" s="291" customFormat="1" ht="60" customHeight="1" hidden="1">
      <c r="A339" s="109" t="s">
        <v>367</v>
      </c>
      <c r="B339" s="105" t="s">
        <v>137</v>
      </c>
      <c r="C339" s="96" t="s">
        <v>140</v>
      </c>
      <c r="D339" s="105"/>
      <c r="E339" s="106"/>
      <c r="F339" s="96"/>
      <c r="G339" s="107"/>
      <c r="H339" s="283">
        <f>H340</f>
        <v>0</v>
      </c>
      <c r="I339" s="154">
        <f>I340</f>
        <v>0</v>
      </c>
      <c r="J339" s="284" t="e">
        <f>#REF!+I339</f>
        <v>#REF!</v>
      </c>
    </row>
    <row r="340" spans="1:10" s="292" customFormat="1" ht="42" customHeight="1" hidden="1">
      <c r="A340" s="109" t="s">
        <v>205</v>
      </c>
      <c r="B340" s="105" t="s">
        <v>137</v>
      </c>
      <c r="C340" s="96" t="s">
        <v>140</v>
      </c>
      <c r="D340" s="105"/>
      <c r="E340" s="106"/>
      <c r="F340" s="96"/>
      <c r="G340" s="107">
        <v>240</v>
      </c>
      <c r="H340" s="283">
        <v>0</v>
      </c>
      <c r="I340" s="154">
        <v>0</v>
      </c>
      <c r="J340" s="284" t="e">
        <f>#REF!+I340</f>
        <v>#REF!</v>
      </c>
    </row>
    <row r="341" spans="1:10" s="292" customFormat="1" ht="36.75" customHeight="1" hidden="1">
      <c r="A341" s="109" t="s">
        <v>448</v>
      </c>
      <c r="B341" s="105" t="s">
        <v>137</v>
      </c>
      <c r="C341" s="96" t="s">
        <v>140</v>
      </c>
      <c r="D341" s="105"/>
      <c r="E341" s="106"/>
      <c r="F341" s="96"/>
      <c r="G341" s="107"/>
      <c r="H341" s="283">
        <f>H342</f>
        <v>0</v>
      </c>
      <c r="I341" s="160">
        <f>I342+I344+I346</f>
        <v>0</v>
      </c>
      <c r="J341" s="284" t="e">
        <f>#REF!+I341</f>
        <v>#REF!</v>
      </c>
    </row>
    <row r="342" spans="1:10" s="292" customFormat="1" ht="48" customHeight="1" hidden="1">
      <c r="A342" s="109" t="s">
        <v>205</v>
      </c>
      <c r="B342" s="105" t="s">
        <v>137</v>
      </c>
      <c r="C342" s="96" t="s">
        <v>140</v>
      </c>
      <c r="D342" s="105"/>
      <c r="E342" s="106"/>
      <c r="F342" s="96"/>
      <c r="G342" s="107">
        <v>240</v>
      </c>
      <c r="H342" s="283">
        <v>0</v>
      </c>
      <c r="I342" s="154">
        <f>I343</f>
        <v>0</v>
      </c>
      <c r="J342" s="284" t="e">
        <f>#REF!+I342</f>
        <v>#REF!</v>
      </c>
    </row>
    <row r="343" spans="1:10" s="292" customFormat="1" ht="19.5" customHeight="1" hidden="1">
      <c r="A343" s="109"/>
      <c r="B343" s="105"/>
      <c r="C343" s="96"/>
      <c r="D343" s="105"/>
      <c r="E343" s="106"/>
      <c r="F343" s="96"/>
      <c r="G343" s="107"/>
      <c r="H343" s="283"/>
      <c r="I343" s="154">
        <v>0</v>
      </c>
      <c r="J343" s="284" t="e">
        <f>#REF!+I343</f>
        <v>#REF!</v>
      </c>
    </row>
    <row r="344" spans="1:10" s="292" customFormat="1" ht="19.5" customHeight="1" hidden="1">
      <c r="A344" s="109"/>
      <c r="B344" s="105"/>
      <c r="C344" s="96"/>
      <c r="D344" s="105"/>
      <c r="E344" s="106"/>
      <c r="F344" s="96"/>
      <c r="G344" s="107"/>
      <c r="H344" s="283"/>
      <c r="I344" s="154">
        <f>I345</f>
        <v>0</v>
      </c>
      <c r="J344" s="284" t="e">
        <f>#REF!+I344</f>
        <v>#REF!</v>
      </c>
    </row>
    <row r="345" spans="1:10" s="292" customFormat="1" ht="19.5" customHeight="1" hidden="1">
      <c r="A345" s="109"/>
      <c r="B345" s="105"/>
      <c r="C345" s="96"/>
      <c r="D345" s="105"/>
      <c r="E345" s="106"/>
      <c r="F345" s="96"/>
      <c r="G345" s="107"/>
      <c r="H345" s="283"/>
      <c r="I345" s="154">
        <v>0</v>
      </c>
      <c r="J345" s="284" t="e">
        <f>#REF!+I345</f>
        <v>#REF!</v>
      </c>
    </row>
    <row r="346" spans="1:10" s="292" customFormat="1" ht="19.5" customHeight="1" hidden="1">
      <c r="A346" s="109"/>
      <c r="B346" s="105"/>
      <c r="C346" s="96"/>
      <c r="D346" s="105"/>
      <c r="E346" s="106"/>
      <c r="F346" s="96"/>
      <c r="G346" s="107"/>
      <c r="H346" s="283"/>
      <c r="I346" s="154">
        <f>I347</f>
        <v>0</v>
      </c>
      <c r="J346" s="284" t="e">
        <f>#REF!+I346</f>
        <v>#REF!</v>
      </c>
    </row>
    <row r="347" spans="1:10" s="292" customFormat="1" ht="19.5" customHeight="1" hidden="1">
      <c r="A347" s="109"/>
      <c r="B347" s="105"/>
      <c r="C347" s="96"/>
      <c r="D347" s="105"/>
      <c r="E347" s="106"/>
      <c r="F347" s="96"/>
      <c r="G347" s="107"/>
      <c r="H347" s="283"/>
      <c r="I347" s="154">
        <v>0</v>
      </c>
      <c r="J347" s="284" t="e">
        <f>#REF!+I347</f>
        <v>#REF!</v>
      </c>
    </row>
    <row r="348" spans="1:10" s="292" customFormat="1" ht="113.25" customHeight="1" hidden="1">
      <c r="A348" s="102" t="s">
        <v>362</v>
      </c>
      <c r="B348" s="93" t="s">
        <v>137</v>
      </c>
      <c r="C348" s="92" t="s">
        <v>140</v>
      </c>
      <c r="D348" s="93"/>
      <c r="E348" s="94"/>
      <c r="F348" s="92"/>
      <c r="G348" s="95"/>
      <c r="H348" s="275">
        <f>H349</f>
        <v>0</v>
      </c>
      <c r="I348" s="289" t="e">
        <f>#REF!+#REF!</f>
        <v>#REF!</v>
      </c>
      <c r="J348" s="289" t="e">
        <f>#REF!+#REF!</f>
        <v>#REF!</v>
      </c>
    </row>
    <row r="349" spans="1:10" s="292" customFormat="1" ht="57.75" customHeight="1" hidden="1">
      <c r="A349" s="110" t="s">
        <v>287</v>
      </c>
      <c r="B349" s="93" t="s">
        <v>137</v>
      </c>
      <c r="C349" s="92" t="s">
        <v>140</v>
      </c>
      <c r="D349" s="93"/>
      <c r="E349" s="94"/>
      <c r="F349" s="92"/>
      <c r="G349" s="95"/>
      <c r="H349" s="275">
        <f>H350</f>
        <v>0</v>
      </c>
      <c r="I349" s="154">
        <v>0</v>
      </c>
      <c r="J349" s="284" t="e">
        <f>#REF!+I349</f>
        <v>#REF!</v>
      </c>
    </row>
    <row r="350" spans="1:10" s="292" customFormat="1" ht="58.5" customHeight="1" hidden="1">
      <c r="A350" s="110" t="s">
        <v>363</v>
      </c>
      <c r="B350" s="93" t="s">
        <v>137</v>
      </c>
      <c r="C350" s="92" t="s">
        <v>140</v>
      </c>
      <c r="D350" s="93"/>
      <c r="E350" s="94"/>
      <c r="F350" s="92"/>
      <c r="G350" s="95"/>
      <c r="H350" s="275">
        <f>H353+H355+H359+H361+H363</f>
        <v>0</v>
      </c>
      <c r="I350" s="154" t="e">
        <f>#REF!</f>
        <v>#REF!</v>
      </c>
      <c r="J350" s="154" t="e">
        <f>#REF!+I350</f>
        <v>#REF!</v>
      </c>
    </row>
    <row r="351" spans="1:11" s="292" customFormat="1" ht="75" customHeight="1" hidden="1">
      <c r="A351" s="109" t="s">
        <v>176</v>
      </c>
      <c r="B351" s="105" t="s">
        <v>137</v>
      </c>
      <c r="C351" s="96" t="s">
        <v>140</v>
      </c>
      <c r="D351" s="105"/>
      <c r="E351" s="106"/>
      <c r="F351" s="96"/>
      <c r="G351" s="107"/>
      <c r="H351" s="283"/>
      <c r="I351" s="281">
        <f>I352</f>
        <v>0</v>
      </c>
      <c r="J351" s="277" t="e">
        <f>#REF!+I351</f>
        <v>#REF!</v>
      </c>
      <c r="K351" s="304"/>
    </row>
    <row r="352" spans="1:11" s="292" customFormat="1" ht="71.25" customHeight="1" hidden="1">
      <c r="A352" s="109"/>
      <c r="B352" s="105"/>
      <c r="C352" s="96"/>
      <c r="D352" s="105"/>
      <c r="E352" s="106"/>
      <c r="F352" s="96"/>
      <c r="G352" s="107"/>
      <c r="H352" s="283"/>
      <c r="I352" s="281"/>
      <c r="J352" s="277"/>
      <c r="K352" s="304"/>
    </row>
    <row r="353" spans="1:10" s="292" customFormat="1" ht="48" customHeight="1" hidden="1">
      <c r="A353" s="109" t="s">
        <v>364</v>
      </c>
      <c r="B353" s="105" t="s">
        <v>137</v>
      </c>
      <c r="C353" s="96" t="s">
        <v>140</v>
      </c>
      <c r="D353" s="105"/>
      <c r="E353" s="106"/>
      <c r="F353" s="96"/>
      <c r="G353" s="107"/>
      <c r="H353" s="84">
        <f>H354</f>
        <v>0</v>
      </c>
      <c r="I353" s="304"/>
      <c r="J353" s="304"/>
    </row>
    <row r="354" spans="1:10" s="292" customFormat="1" ht="69" customHeight="1" hidden="1">
      <c r="A354" s="109" t="s">
        <v>205</v>
      </c>
      <c r="B354" s="105" t="s">
        <v>137</v>
      </c>
      <c r="C354" s="96" t="s">
        <v>140</v>
      </c>
      <c r="D354" s="105"/>
      <c r="E354" s="106"/>
      <c r="F354" s="96"/>
      <c r="G354" s="107">
        <v>240</v>
      </c>
      <c r="H354" s="84">
        <v>0</v>
      </c>
      <c r="I354" s="304"/>
      <c r="J354" s="304"/>
    </row>
    <row r="355" spans="1:11" s="292" customFormat="1" ht="83.25" customHeight="1" hidden="1">
      <c r="A355" s="109" t="s">
        <v>415</v>
      </c>
      <c r="B355" s="105" t="s">
        <v>137</v>
      </c>
      <c r="C355" s="96" t="s">
        <v>140</v>
      </c>
      <c r="D355" s="105"/>
      <c r="E355" s="106"/>
      <c r="F355" s="96"/>
      <c r="G355" s="107"/>
      <c r="H355" s="283">
        <f>H356</f>
        <v>0</v>
      </c>
      <c r="I355" s="281">
        <f>I356</f>
        <v>0</v>
      </c>
      <c r="J355" s="289" t="e">
        <f>#REF!+I355</f>
        <v>#REF!</v>
      </c>
      <c r="K355" s="304"/>
    </row>
    <row r="356" spans="1:11" s="292" customFormat="1" ht="58.5" customHeight="1" hidden="1">
      <c r="A356" s="109" t="s">
        <v>205</v>
      </c>
      <c r="B356" s="105" t="s">
        <v>137</v>
      </c>
      <c r="C356" s="96" t="s">
        <v>140</v>
      </c>
      <c r="D356" s="105"/>
      <c r="E356" s="106"/>
      <c r="F356" s="96"/>
      <c r="G356" s="107">
        <v>240</v>
      </c>
      <c r="H356" s="283">
        <v>0</v>
      </c>
      <c r="I356" s="281">
        <v>0</v>
      </c>
      <c r="J356" s="289" t="e">
        <f>#REF!+I356</f>
        <v>#REF!</v>
      </c>
      <c r="K356" s="304"/>
    </row>
    <row r="357" spans="1:10" s="292" customFormat="1" ht="37.5" customHeight="1" hidden="1">
      <c r="A357" s="109" t="s">
        <v>364</v>
      </c>
      <c r="B357" s="105" t="s">
        <v>137</v>
      </c>
      <c r="C357" s="96" t="s">
        <v>140</v>
      </c>
      <c r="D357" s="105"/>
      <c r="E357" s="106"/>
      <c r="F357" s="96"/>
      <c r="G357" s="107"/>
      <c r="H357" s="283"/>
      <c r="I357" s="154">
        <f>I358</f>
        <v>0</v>
      </c>
      <c r="J357" s="87" t="e">
        <f>#REF!+I357</f>
        <v>#REF!</v>
      </c>
    </row>
    <row r="358" spans="1:10" s="292" customFormat="1" ht="56.25" customHeight="1" hidden="1">
      <c r="A358" s="109" t="s">
        <v>205</v>
      </c>
      <c r="B358" s="105" t="s">
        <v>137</v>
      </c>
      <c r="C358" s="96" t="s">
        <v>140</v>
      </c>
      <c r="D358" s="105"/>
      <c r="E358" s="106"/>
      <c r="F358" s="96"/>
      <c r="G358" s="107"/>
      <c r="H358" s="283"/>
      <c r="I358" s="154">
        <v>0</v>
      </c>
      <c r="J358" s="87" t="e">
        <f>#REF!+I358</f>
        <v>#REF!</v>
      </c>
    </row>
    <row r="359" spans="1:10" s="292" customFormat="1" ht="78.75" customHeight="1" hidden="1">
      <c r="A359" s="109" t="s">
        <v>415</v>
      </c>
      <c r="B359" s="105" t="s">
        <v>137</v>
      </c>
      <c r="C359" s="96" t="s">
        <v>140</v>
      </c>
      <c r="D359" s="105"/>
      <c r="E359" s="106"/>
      <c r="F359" s="96"/>
      <c r="G359" s="107"/>
      <c r="H359" s="283">
        <f>H360</f>
        <v>0</v>
      </c>
      <c r="I359" s="154"/>
      <c r="J359" s="87"/>
    </row>
    <row r="360" spans="1:10" s="292" customFormat="1" ht="52.5" customHeight="1" hidden="1">
      <c r="A360" s="109" t="s">
        <v>205</v>
      </c>
      <c r="B360" s="105" t="s">
        <v>137</v>
      </c>
      <c r="C360" s="96" t="s">
        <v>140</v>
      </c>
      <c r="D360" s="105"/>
      <c r="E360" s="106"/>
      <c r="F360" s="96"/>
      <c r="G360" s="107">
        <v>240</v>
      </c>
      <c r="H360" s="283">
        <v>0</v>
      </c>
      <c r="I360" s="154"/>
      <c r="J360" s="87"/>
    </row>
    <row r="361" spans="1:10" s="292" customFormat="1" ht="72" customHeight="1" hidden="1">
      <c r="A361" s="109" t="s">
        <v>427</v>
      </c>
      <c r="B361" s="105" t="s">
        <v>137</v>
      </c>
      <c r="C361" s="96" t="s">
        <v>140</v>
      </c>
      <c r="D361" s="105"/>
      <c r="E361" s="106"/>
      <c r="F361" s="96"/>
      <c r="G361" s="107"/>
      <c r="H361" s="283">
        <f>H362</f>
        <v>0</v>
      </c>
      <c r="I361" s="154"/>
      <c r="J361" s="87"/>
    </row>
    <row r="362" spans="1:10" s="292" customFormat="1" ht="50.25" customHeight="1" hidden="1">
      <c r="A362" s="109" t="s">
        <v>205</v>
      </c>
      <c r="B362" s="105" t="s">
        <v>137</v>
      </c>
      <c r="C362" s="96" t="s">
        <v>140</v>
      </c>
      <c r="D362" s="105"/>
      <c r="E362" s="106"/>
      <c r="F362" s="96"/>
      <c r="G362" s="107">
        <v>240</v>
      </c>
      <c r="H362" s="283">
        <v>0</v>
      </c>
      <c r="I362" s="154"/>
      <c r="J362" s="87"/>
    </row>
    <row r="363" spans="1:10" s="292" customFormat="1" ht="74.25" customHeight="1" hidden="1">
      <c r="A363" s="109" t="s">
        <v>427</v>
      </c>
      <c r="B363" s="105" t="s">
        <v>137</v>
      </c>
      <c r="C363" s="96" t="s">
        <v>140</v>
      </c>
      <c r="D363" s="105"/>
      <c r="E363" s="106"/>
      <c r="F363" s="96"/>
      <c r="G363" s="107"/>
      <c r="H363" s="283">
        <f>H364</f>
        <v>0</v>
      </c>
      <c r="I363" s="154"/>
      <c r="J363" s="87"/>
    </row>
    <row r="364" spans="1:10" s="292" customFormat="1" ht="62.25" customHeight="1" hidden="1">
      <c r="A364" s="109" t="s">
        <v>205</v>
      </c>
      <c r="B364" s="105" t="s">
        <v>137</v>
      </c>
      <c r="C364" s="96" t="s">
        <v>140</v>
      </c>
      <c r="D364" s="105"/>
      <c r="E364" s="106"/>
      <c r="F364" s="96"/>
      <c r="G364" s="107">
        <v>240</v>
      </c>
      <c r="H364" s="283">
        <v>0</v>
      </c>
      <c r="I364" s="154"/>
      <c r="J364" s="87"/>
    </row>
    <row r="365" spans="1:10" s="292" customFormat="1" ht="121.5" customHeight="1">
      <c r="A365" s="110" t="s">
        <v>481</v>
      </c>
      <c r="B365" s="93" t="s">
        <v>137</v>
      </c>
      <c r="C365" s="92" t="s">
        <v>140</v>
      </c>
      <c r="D365" s="93" t="s">
        <v>135</v>
      </c>
      <c r="E365" s="94" t="s">
        <v>165</v>
      </c>
      <c r="F365" s="92" t="s">
        <v>280</v>
      </c>
      <c r="G365" s="95"/>
      <c r="H365" s="275">
        <f>H366</f>
        <v>7546.3</v>
      </c>
      <c r="I365" s="154"/>
      <c r="J365" s="87"/>
    </row>
    <row r="366" spans="1:10" s="292" customFormat="1" ht="48.75" customHeight="1">
      <c r="A366" s="110" t="s">
        <v>482</v>
      </c>
      <c r="B366" s="93" t="s">
        <v>137</v>
      </c>
      <c r="C366" s="92" t="s">
        <v>140</v>
      </c>
      <c r="D366" s="93" t="s">
        <v>135</v>
      </c>
      <c r="E366" s="94" t="s">
        <v>106</v>
      </c>
      <c r="F366" s="92" t="s">
        <v>280</v>
      </c>
      <c r="G366" s="95"/>
      <c r="H366" s="275">
        <f>H367</f>
        <v>7546.3</v>
      </c>
      <c r="I366" s="154"/>
      <c r="J366" s="87"/>
    </row>
    <row r="367" spans="1:10" s="291" customFormat="1" ht="66.75" customHeight="1">
      <c r="A367" s="110" t="s">
        <v>468</v>
      </c>
      <c r="B367" s="93" t="s">
        <v>137</v>
      </c>
      <c r="C367" s="92" t="s">
        <v>140</v>
      </c>
      <c r="D367" s="93" t="s">
        <v>135</v>
      </c>
      <c r="E367" s="94" t="s">
        <v>106</v>
      </c>
      <c r="F367" s="92" t="s">
        <v>281</v>
      </c>
      <c r="G367" s="95"/>
      <c r="H367" s="275">
        <f>H368+H370+H374+H372</f>
        <v>7546.3</v>
      </c>
      <c r="I367" s="160"/>
      <c r="J367" s="87"/>
    </row>
    <row r="368" spans="1:10" s="292" customFormat="1" ht="36" customHeight="1">
      <c r="A368" s="109" t="s">
        <v>469</v>
      </c>
      <c r="B368" s="105" t="s">
        <v>137</v>
      </c>
      <c r="C368" s="96" t="s">
        <v>140</v>
      </c>
      <c r="D368" s="105" t="s">
        <v>135</v>
      </c>
      <c r="E368" s="106" t="s">
        <v>171</v>
      </c>
      <c r="F368" s="96" t="s">
        <v>486</v>
      </c>
      <c r="G368" s="107"/>
      <c r="H368" s="283">
        <f>H369</f>
        <v>73.2</v>
      </c>
      <c r="I368" s="154"/>
      <c r="J368" s="87"/>
    </row>
    <row r="369" spans="1:10" s="292" customFormat="1" ht="55.5" customHeight="1">
      <c r="A369" s="109" t="s">
        <v>205</v>
      </c>
      <c r="B369" s="105" t="s">
        <v>137</v>
      </c>
      <c r="C369" s="96" t="s">
        <v>140</v>
      </c>
      <c r="D369" s="105" t="s">
        <v>135</v>
      </c>
      <c r="E369" s="106" t="s">
        <v>106</v>
      </c>
      <c r="F369" s="96" t="s">
        <v>486</v>
      </c>
      <c r="G369" s="107">
        <v>240</v>
      </c>
      <c r="H369" s="283">
        <v>73.2</v>
      </c>
      <c r="I369" s="154"/>
      <c r="J369" s="87"/>
    </row>
    <row r="370" spans="1:10" s="292" customFormat="1" ht="90.75" customHeight="1">
      <c r="A370" s="109" t="s">
        <v>503</v>
      </c>
      <c r="B370" s="105" t="s">
        <v>137</v>
      </c>
      <c r="C370" s="96" t="s">
        <v>140</v>
      </c>
      <c r="D370" s="105" t="s">
        <v>135</v>
      </c>
      <c r="E370" s="106" t="s">
        <v>106</v>
      </c>
      <c r="F370" s="96" t="s">
        <v>500</v>
      </c>
      <c r="G370" s="107"/>
      <c r="H370" s="283">
        <f>H371</f>
        <v>573.3</v>
      </c>
      <c r="I370" s="154"/>
      <c r="J370" s="87"/>
    </row>
    <row r="371" spans="1:10" s="292" customFormat="1" ht="54" customHeight="1">
      <c r="A371" s="109" t="s">
        <v>205</v>
      </c>
      <c r="B371" s="105" t="s">
        <v>137</v>
      </c>
      <c r="C371" s="96" t="s">
        <v>140</v>
      </c>
      <c r="D371" s="105" t="s">
        <v>135</v>
      </c>
      <c r="E371" s="106" t="s">
        <v>106</v>
      </c>
      <c r="F371" s="96" t="s">
        <v>500</v>
      </c>
      <c r="G371" s="107">
        <v>240</v>
      </c>
      <c r="H371" s="283">
        <v>573.3</v>
      </c>
      <c r="I371" s="154"/>
      <c r="J371" s="87"/>
    </row>
    <row r="372" spans="1:10" s="292" customFormat="1" ht="54" customHeight="1" hidden="1">
      <c r="A372" s="109" t="s">
        <v>564</v>
      </c>
      <c r="B372" s="105" t="s">
        <v>137</v>
      </c>
      <c r="C372" s="96" t="s">
        <v>140</v>
      </c>
      <c r="D372" s="105" t="s">
        <v>135</v>
      </c>
      <c r="E372" s="106" t="s">
        <v>106</v>
      </c>
      <c r="F372" s="96" t="s">
        <v>562</v>
      </c>
      <c r="G372" s="107"/>
      <c r="H372" s="283">
        <f>H373</f>
        <v>0</v>
      </c>
      <c r="I372" s="154"/>
      <c r="J372" s="87"/>
    </row>
    <row r="373" spans="1:10" s="292" customFormat="1" ht="34.5" customHeight="1" hidden="1">
      <c r="A373" s="109" t="s">
        <v>563</v>
      </c>
      <c r="B373" s="105" t="s">
        <v>137</v>
      </c>
      <c r="C373" s="96" t="s">
        <v>140</v>
      </c>
      <c r="D373" s="105" t="s">
        <v>135</v>
      </c>
      <c r="E373" s="106" t="s">
        <v>106</v>
      </c>
      <c r="F373" s="96" t="s">
        <v>562</v>
      </c>
      <c r="G373" s="107">
        <v>410</v>
      </c>
      <c r="H373" s="283">
        <v>0</v>
      </c>
      <c r="I373" s="154"/>
      <c r="J373" s="87"/>
    </row>
    <row r="374" spans="1:10" s="292" customFormat="1" ht="63.75" customHeight="1">
      <c r="A374" s="109" t="s">
        <v>504</v>
      </c>
      <c r="B374" s="105" t="s">
        <v>137</v>
      </c>
      <c r="C374" s="96" t="s">
        <v>140</v>
      </c>
      <c r="D374" s="105" t="s">
        <v>135</v>
      </c>
      <c r="E374" s="106" t="s">
        <v>106</v>
      </c>
      <c r="F374" s="96" t="s">
        <v>502</v>
      </c>
      <c r="G374" s="107"/>
      <c r="H374" s="283">
        <f>H375</f>
        <v>6899.8</v>
      </c>
      <c r="I374" s="154"/>
      <c r="J374" s="87"/>
    </row>
    <row r="375" spans="1:10" s="292" customFormat="1" ht="54" customHeight="1">
      <c r="A375" s="109" t="s">
        <v>205</v>
      </c>
      <c r="B375" s="105" t="s">
        <v>137</v>
      </c>
      <c r="C375" s="96" t="s">
        <v>140</v>
      </c>
      <c r="D375" s="105" t="s">
        <v>135</v>
      </c>
      <c r="E375" s="106" t="s">
        <v>106</v>
      </c>
      <c r="F375" s="96" t="s">
        <v>502</v>
      </c>
      <c r="G375" s="107">
        <v>240</v>
      </c>
      <c r="H375" s="283">
        <v>6899.8</v>
      </c>
      <c r="I375" s="154"/>
      <c r="J375" s="87"/>
    </row>
    <row r="376" spans="1:10" s="292" customFormat="1" ht="75" customHeight="1" hidden="1">
      <c r="A376" s="110" t="s">
        <v>506</v>
      </c>
      <c r="B376" s="93" t="s">
        <v>137</v>
      </c>
      <c r="C376" s="92" t="s">
        <v>140</v>
      </c>
      <c r="D376" s="93" t="s">
        <v>135</v>
      </c>
      <c r="E376" s="94" t="s">
        <v>107</v>
      </c>
      <c r="F376" s="92" t="s">
        <v>280</v>
      </c>
      <c r="G376" s="95"/>
      <c r="H376" s="275" t="e">
        <f>#REF!+#REF!</f>
        <v>#REF!</v>
      </c>
      <c r="I376" s="154"/>
      <c r="J376" s="87"/>
    </row>
    <row r="377" spans="1:10" s="292" customFormat="1" ht="75" customHeight="1" hidden="1">
      <c r="A377" s="110" t="s">
        <v>505</v>
      </c>
      <c r="B377" s="93" t="s">
        <v>137</v>
      </c>
      <c r="C377" s="92" t="s">
        <v>140</v>
      </c>
      <c r="D377" s="93" t="s">
        <v>135</v>
      </c>
      <c r="E377" s="94" t="s">
        <v>107</v>
      </c>
      <c r="F377" s="92" t="s">
        <v>281</v>
      </c>
      <c r="G377" s="95"/>
      <c r="H377" s="275" t="e">
        <f>H378</f>
        <v>#REF!</v>
      </c>
      <c r="I377" s="154"/>
      <c r="J377" s="87"/>
    </row>
    <row r="378" spans="1:10" s="292" customFormat="1" ht="66" customHeight="1" hidden="1">
      <c r="A378" s="109" t="s">
        <v>504</v>
      </c>
      <c r="B378" s="105" t="s">
        <v>137</v>
      </c>
      <c r="C378" s="96" t="s">
        <v>140</v>
      </c>
      <c r="D378" s="105" t="s">
        <v>135</v>
      </c>
      <c r="E378" s="106" t="s">
        <v>107</v>
      </c>
      <c r="F378" s="96" t="s">
        <v>502</v>
      </c>
      <c r="G378" s="107"/>
      <c r="H378" s="283" t="e">
        <f>H379</f>
        <v>#REF!</v>
      </c>
      <c r="I378" s="154"/>
      <c r="J378" s="87"/>
    </row>
    <row r="379" spans="1:10" s="292" customFormat="1" ht="49.5" customHeight="1" hidden="1">
      <c r="A379" s="109" t="s">
        <v>205</v>
      </c>
      <c r="B379" s="105" t="s">
        <v>137</v>
      </c>
      <c r="C379" s="96" t="s">
        <v>140</v>
      </c>
      <c r="D379" s="105" t="s">
        <v>135</v>
      </c>
      <c r="E379" s="106" t="s">
        <v>107</v>
      </c>
      <c r="F379" s="96" t="s">
        <v>502</v>
      </c>
      <c r="G379" s="107">
        <v>240</v>
      </c>
      <c r="H379" s="283" t="e">
        <f>#REF!+#REF!</f>
        <v>#REF!</v>
      </c>
      <c r="I379" s="154"/>
      <c r="J379" s="87"/>
    </row>
    <row r="380" spans="1:10" s="278" customFormat="1" ht="39" customHeight="1">
      <c r="A380" s="110" t="s">
        <v>386</v>
      </c>
      <c r="B380" s="93" t="s">
        <v>137</v>
      </c>
      <c r="C380" s="92" t="s">
        <v>140</v>
      </c>
      <c r="D380" s="93" t="s">
        <v>80</v>
      </c>
      <c r="E380" s="94" t="s">
        <v>165</v>
      </c>
      <c r="F380" s="92" t="s">
        <v>280</v>
      </c>
      <c r="G380" s="107"/>
      <c r="H380" s="275">
        <f>H381</f>
        <v>162.6</v>
      </c>
      <c r="I380" s="328">
        <f>I381</f>
        <v>0</v>
      </c>
      <c r="J380" s="76" t="e">
        <f>#REF!+I380</f>
        <v>#REF!</v>
      </c>
    </row>
    <row r="381" spans="1:10" s="278" customFormat="1" ht="15.75">
      <c r="A381" s="110" t="s">
        <v>339</v>
      </c>
      <c r="B381" s="93" t="s">
        <v>137</v>
      </c>
      <c r="C381" s="92" t="s">
        <v>140</v>
      </c>
      <c r="D381" s="93" t="s">
        <v>80</v>
      </c>
      <c r="E381" s="94" t="s">
        <v>81</v>
      </c>
      <c r="F381" s="92" t="s">
        <v>280</v>
      </c>
      <c r="G381" s="95"/>
      <c r="H381" s="275">
        <f>H382</f>
        <v>162.6</v>
      </c>
      <c r="I381" s="328">
        <f>I383+I386</f>
        <v>0</v>
      </c>
      <c r="J381" s="328" t="e">
        <f>J383+J386</f>
        <v>#REF!</v>
      </c>
    </row>
    <row r="382" spans="1:10" s="278" customFormat="1" ht="15.75">
      <c r="A382" s="110" t="s">
        <v>338</v>
      </c>
      <c r="B382" s="93" t="s">
        <v>137</v>
      </c>
      <c r="C382" s="92" t="s">
        <v>140</v>
      </c>
      <c r="D382" s="93" t="s">
        <v>80</v>
      </c>
      <c r="E382" s="94" t="s">
        <v>81</v>
      </c>
      <c r="F382" s="92" t="s">
        <v>281</v>
      </c>
      <c r="G382" s="95"/>
      <c r="H382" s="275">
        <f>H383+H385</f>
        <v>162.6</v>
      </c>
      <c r="I382" s="276"/>
      <c r="J382" s="276"/>
    </row>
    <row r="383" spans="1:10" s="292" customFormat="1" ht="24.75" customHeight="1">
      <c r="A383" s="109" t="s">
        <v>331</v>
      </c>
      <c r="B383" s="105" t="s">
        <v>137</v>
      </c>
      <c r="C383" s="96" t="s">
        <v>140</v>
      </c>
      <c r="D383" s="105" t="s">
        <v>80</v>
      </c>
      <c r="E383" s="106" t="s">
        <v>81</v>
      </c>
      <c r="F383" s="96" t="s">
        <v>381</v>
      </c>
      <c r="G383" s="107"/>
      <c r="H383" s="283">
        <f>H384</f>
        <v>71.8</v>
      </c>
      <c r="I383" s="281">
        <f>I384</f>
        <v>0</v>
      </c>
      <c r="J383" s="289" t="e">
        <f>#REF!+I383</f>
        <v>#REF!</v>
      </c>
    </row>
    <row r="384" spans="1:10" s="292" customFormat="1" ht="31.5">
      <c r="A384" s="109" t="s">
        <v>205</v>
      </c>
      <c r="B384" s="105" t="s">
        <v>137</v>
      </c>
      <c r="C384" s="96" t="s">
        <v>140</v>
      </c>
      <c r="D384" s="105" t="s">
        <v>80</v>
      </c>
      <c r="E384" s="106" t="s">
        <v>81</v>
      </c>
      <c r="F384" s="96" t="s">
        <v>381</v>
      </c>
      <c r="G384" s="107">
        <v>240</v>
      </c>
      <c r="H384" s="283">
        <v>71.8</v>
      </c>
      <c r="I384" s="281">
        <v>0</v>
      </c>
      <c r="J384" s="289" t="e">
        <f>#REF!+I384</f>
        <v>#REF!</v>
      </c>
    </row>
    <row r="385" spans="1:10" s="292" customFormat="1" ht="56.25" customHeight="1">
      <c r="A385" s="109" t="s">
        <v>349</v>
      </c>
      <c r="B385" s="105" t="s">
        <v>137</v>
      </c>
      <c r="C385" s="96" t="s">
        <v>140</v>
      </c>
      <c r="D385" s="105" t="s">
        <v>80</v>
      </c>
      <c r="E385" s="106" t="s">
        <v>81</v>
      </c>
      <c r="F385" s="96" t="s">
        <v>332</v>
      </c>
      <c r="G385" s="107"/>
      <c r="H385" s="283">
        <f>H386</f>
        <v>90.8</v>
      </c>
      <c r="I385" s="281"/>
      <c r="J385" s="289"/>
    </row>
    <row r="386" spans="1:10" s="292" customFormat="1" ht="57.75" customHeight="1">
      <c r="A386" s="109" t="s">
        <v>207</v>
      </c>
      <c r="B386" s="105" t="s">
        <v>137</v>
      </c>
      <c r="C386" s="96" t="s">
        <v>140</v>
      </c>
      <c r="D386" s="105" t="s">
        <v>80</v>
      </c>
      <c r="E386" s="106" t="s">
        <v>81</v>
      </c>
      <c r="F386" s="96" t="s">
        <v>332</v>
      </c>
      <c r="G386" s="136" t="s">
        <v>10</v>
      </c>
      <c r="H386" s="283">
        <v>90.8</v>
      </c>
      <c r="I386" s="281">
        <v>0</v>
      </c>
      <c r="J386" s="289" t="e">
        <f>#REF!+I386</f>
        <v>#REF!</v>
      </c>
    </row>
    <row r="387" spans="1:10" s="278" customFormat="1" ht="17.25" customHeight="1">
      <c r="A387" s="69" t="s">
        <v>141</v>
      </c>
      <c r="B387" s="70" t="s">
        <v>137</v>
      </c>
      <c r="C387" s="129" t="s">
        <v>113</v>
      </c>
      <c r="D387" s="128"/>
      <c r="E387" s="130"/>
      <c r="F387" s="129"/>
      <c r="G387" s="285"/>
      <c r="H387" s="286">
        <f>H388+H405+H433+H448</f>
        <v>7086.4</v>
      </c>
      <c r="I387" s="148">
        <f>I388+I448</f>
        <v>0</v>
      </c>
      <c r="J387" s="148" t="e">
        <f>J388+J448</f>
        <v>#REF!</v>
      </c>
    </row>
    <row r="388" spans="1:10" s="278" customFormat="1" ht="129.75" customHeight="1">
      <c r="A388" s="98" t="s">
        <v>455</v>
      </c>
      <c r="B388" s="73" t="s">
        <v>137</v>
      </c>
      <c r="C388" s="72" t="s">
        <v>113</v>
      </c>
      <c r="D388" s="73" t="s">
        <v>115</v>
      </c>
      <c r="E388" s="74" t="s">
        <v>165</v>
      </c>
      <c r="F388" s="72" t="s">
        <v>280</v>
      </c>
      <c r="G388" s="75"/>
      <c r="H388" s="275">
        <f>H389+H398</f>
        <v>3436.9</v>
      </c>
      <c r="I388" s="276">
        <f>I424</f>
        <v>0</v>
      </c>
      <c r="J388" s="289">
        <v>0</v>
      </c>
    </row>
    <row r="389" spans="1:10" s="292" customFormat="1" ht="53.25" customHeight="1">
      <c r="A389" s="98" t="s">
        <v>456</v>
      </c>
      <c r="B389" s="73" t="s">
        <v>137</v>
      </c>
      <c r="C389" s="72" t="s">
        <v>113</v>
      </c>
      <c r="D389" s="73" t="s">
        <v>115</v>
      </c>
      <c r="E389" s="74" t="s">
        <v>106</v>
      </c>
      <c r="F389" s="72" t="s">
        <v>280</v>
      </c>
      <c r="G389" s="75"/>
      <c r="H389" s="279">
        <f>H390</f>
        <v>3436.9</v>
      </c>
      <c r="I389" s="288">
        <v>0</v>
      </c>
      <c r="J389" s="288" t="e">
        <f>J406+J420</f>
        <v>#REF!</v>
      </c>
    </row>
    <row r="390" spans="1:10" s="292" customFormat="1" ht="54.75" customHeight="1">
      <c r="A390" s="98" t="s">
        <v>457</v>
      </c>
      <c r="B390" s="73" t="s">
        <v>137</v>
      </c>
      <c r="C390" s="72" t="s">
        <v>113</v>
      </c>
      <c r="D390" s="73" t="s">
        <v>115</v>
      </c>
      <c r="E390" s="74" t="s">
        <v>106</v>
      </c>
      <c r="F390" s="72" t="s">
        <v>281</v>
      </c>
      <c r="G390" s="75"/>
      <c r="H390" s="279">
        <f>H391+H393</f>
        <v>3436.9</v>
      </c>
      <c r="I390" s="279">
        <f>I391</f>
        <v>0</v>
      </c>
      <c r="J390" s="279">
        <f>J391</f>
        <v>0</v>
      </c>
    </row>
    <row r="391" spans="1:10" s="292" customFormat="1" ht="45.75" customHeight="1">
      <c r="A391" s="78" t="s">
        <v>540</v>
      </c>
      <c r="B391" s="81" t="s">
        <v>137</v>
      </c>
      <c r="C391" s="80" t="s">
        <v>113</v>
      </c>
      <c r="D391" s="81" t="s">
        <v>115</v>
      </c>
      <c r="E391" s="82" t="s">
        <v>106</v>
      </c>
      <c r="F391" s="96" t="s">
        <v>541</v>
      </c>
      <c r="G391" s="83"/>
      <c r="H391" s="283">
        <f>H392</f>
        <v>102.9</v>
      </c>
      <c r="I391" s="288"/>
      <c r="J391" s="288"/>
    </row>
    <row r="392" spans="1:10" s="292" customFormat="1" ht="51" customHeight="1">
      <c r="A392" s="78" t="s">
        <v>205</v>
      </c>
      <c r="B392" s="81" t="s">
        <v>137</v>
      </c>
      <c r="C392" s="80" t="s">
        <v>113</v>
      </c>
      <c r="D392" s="81" t="s">
        <v>115</v>
      </c>
      <c r="E392" s="82" t="s">
        <v>106</v>
      </c>
      <c r="F392" s="80" t="s">
        <v>541</v>
      </c>
      <c r="G392" s="83">
        <v>240</v>
      </c>
      <c r="H392" s="283">
        <v>102.9</v>
      </c>
      <c r="I392" s="329"/>
      <c r="J392" s="329"/>
    </row>
    <row r="393" spans="1:10" s="292" customFormat="1" ht="51" customHeight="1">
      <c r="A393" s="78" t="s">
        <v>540</v>
      </c>
      <c r="B393" s="81" t="s">
        <v>137</v>
      </c>
      <c r="C393" s="80" t="s">
        <v>113</v>
      </c>
      <c r="D393" s="81" t="s">
        <v>115</v>
      </c>
      <c r="E393" s="82" t="s">
        <v>106</v>
      </c>
      <c r="F393" s="80" t="s">
        <v>542</v>
      </c>
      <c r="G393" s="83"/>
      <c r="H393" s="280">
        <f>H394</f>
        <v>3334</v>
      </c>
      <c r="I393" s="329"/>
      <c r="J393" s="329"/>
    </row>
    <row r="394" spans="1:10" s="292" customFormat="1" ht="51" customHeight="1">
      <c r="A394" s="78" t="s">
        <v>205</v>
      </c>
      <c r="B394" s="81" t="s">
        <v>137</v>
      </c>
      <c r="C394" s="80" t="s">
        <v>113</v>
      </c>
      <c r="D394" s="81" t="s">
        <v>115</v>
      </c>
      <c r="E394" s="82" t="s">
        <v>106</v>
      </c>
      <c r="F394" s="80" t="s">
        <v>542</v>
      </c>
      <c r="G394" s="83">
        <v>240</v>
      </c>
      <c r="H394" s="283">
        <v>3334</v>
      </c>
      <c r="I394" s="329"/>
      <c r="J394" s="329"/>
    </row>
    <row r="395" spans="1:10" s="292" customFormat="1" ht="81" customHeight="1" hidden="1">
      <c r="A395" s="98" t="s">
        <v>459</v>
      </c>
      <c r="B395" s="73" t="s">
        <v>137</v>
      </c>
      <c r="C395" s="72" t="s">
        <v>113</v>
      </c>
      <c r="D395" s="73" t="s">
        <v>115</v>
      </c>
      <c r="E395" s="74" t="s">
        <v>106</v>
      </c>
      <c r="F395" s="72" t="s">
        <v>499</v>
      </c>
      <c r="G395" s="75"/>
      <c r="H395" s="275" t="e">
        <f>#REF!+#REF!</f>
        <v>#REF!</v>
      </c>
      <c r="I395" s="329"/>
      <c r="J395" s="329"/>
    </row>
    <row r="396" spans="1:10" s="292" customFormat="1" ht="81" customHeight="1" hidden="1">
      <c r="A396" s="78" t="s">
        <v>459</v>
      </c>
      <c r="B396" s="81" t="s">
        <v>137</v>
      </c>
      <c r="C396" s="80" t="s">
        <v>113</v>
      </c>
      <c r="D396" s="81" t="s">
        <v>115</v>
      </c>
      <c r="E396" s="82" t="s">
        <v>106</v>
      </c>
      <c r="F396" s="80" t="s">
        <v>497</v>
      </c>
      <c r="G396" s="83"/>
      <c r="H396" s="283" t="e">
        <f>H397</f>
        <v>#REF!</v>
      </c>
      <c r="I396" s="329"/>
      <c r="J396" s="329"/>
    </row>
    <row r="397" spans="1:10" s="292" customFormat="1" ht="69" customHeight="1" hidden="1">
      <c r="A397" s="78" t="s">
        <v>205</v>
      </c>
      <c r="B397" s="81" t="s">
        <v>137</v>
      </c>
      <c r="C397" s="80" t="s">
        <v>113</v>
      </c>
      <c r="D397" s="81" t="s">
        <v>115</v>
      </c>
      <c r="E397" s="82" t="s">
        <v>106</v>
      </c>
      <c r="F397" s="80" t="s">
        <v>497</v>
      </c>
      <c r="G397" s="83">
        <v>240</v>
      </c>
      <c r="H397" s="283" t="e">
        <f>#REF!+#REF!</f>
        <v>#REF!</v>
      </c>
      <c r="I397" s="329"/>
      <c r="J397" s="329"/>
    </row>
    <row r="398" spans="1:10" s="292" customFormat="1" ht="51" customHeight="1" hidden="1">
      <c r="A398" s="98" t="s">
        <v>458</v>
      </c>
      <c r="B398" s="73" t="s">
        <v>137</v>
      </c>
      <c r="C398" s="72" t="s">
        <v>113</v>
      </c>
      <c r="D398" s="73" t="s">
        <v>115</v>
      </c>
      <c r="E398" s="74" t="s">
        <v>107</v>
      </c>
      <c r="F398" s="72" t="s">
        <v>280</v>
      </c>
      <c r="G398" s="75"/>
      <c r="H398" s="279">
        <f>H399</f>
        <v>0</v>
      </c>
      <c r="I398" s="329"/>
      <c r="J398" s="329"/>
    </row>
    <row r="399" spans="1:10" s="292" customFormat="1" ht="40.5" customHeight="1" hidden="1">
      <c r="A399" s="98" t="s">
        <v>460</v>
      </c>
      <c r="B399" s="73" t="s">
        <v>137</v>
      </c>
      <c r="C399" s="72" t="s">
        <v>113</v>
      </c>
      <c r="D399" s="73" t="s">
        <v>115</v>
      </c>
      <c r="E399" s="74" t="s">
        <v>107</v>
      </c>
      <c r="F399" s="72" t="s">
        <v>461</v>
      </c>
      <c r="G399" s="75"/>
      <c r="H399" s="279">
        <f>H400</f>
        <v>0</v>
      </c>
      <c r="I399" s="329"/>
      <c r="J399" s="329"/>
    </row>
    <row r="400" spans="1:10" s="292" customFormat="1" ht="49.5" customHeight="1" hidden="1">
      <c r="A400" s="78" t="s">
        <v>560</v>
      </c>
      <c r="B400" s="81" t="s">
        <v>137</v>
      </c>
      <c r="C400" s="80" t="s">
        <v>113</v>
      </c>
      <c r="D400" s="81" t="s">
        <v>115</v>
      </c>
      <c r="E400" s="82" t="s">
        <v>107</v>
      </c>
      <c r="F400" s="80" t="s">
        <v>561</v>
      </c>
      <c r="G400" s="83"/>
      <c r="H400" s="280">
        <f>H401</f>
        <v>0</v>
      </c>
      <c r="I400" s="329"/>
      <c r="J400" s="329"/>
    </row>
    <row r="401" spans="1:10" s="292" customFormat="1" ht="51" customHeight="1" hidden="1">
      <c r="A401" s="78" t="s">
        <v>205</v>
      </c>
      <c r="B401" s="81" t="s">
        <v>137</v>
      </c>
      <c r="C401" s="80" t="s">
        <v>113</v>
      </c>
      <c r="D401" s="81" t="s">
        <v>115</v>
      </c>
      <c r="E401" s="82" t="s">
        <v>107</v>
      </c>
      <c r="F401" s="80" t="s">
        <v>561</v>
      </c>
      <c r="G401" s="83">
        <v>240</v>
      </c>
      <c r="H401" s="280">
        <v>0</v>
      </c>
      <c r="I401" s="329"/>
      <c r="J401" s="329"/>
    </row>
    <row r="402" spans="1:10" s="292" customFormat="1" ht="36.75" customHeight="1" hidden="1">
      <c r="A402" s="98" t="s">
        <v>460</v>
      </c>
      <c r="B402" s="73" t="s">
        <v>137</v>
      </c>
      <c r="C402" s="72" t="s">
        <v>113</v>
      </c>
      <c r="D402" s="73" t="s">
        <v>115</v>
      </c>
      <c r="E402" s="74" t="s">
        <v>107</v>
      </c>
      <c r="F402" s="72" t="s">
        <v>499</v>
      </c>
      <c r="G402" s="75"/>
      <c r="H402" s="279" t="e">
        <f>H403</f>
        <v>#REF!</v>
      </c>
      <c r="I402" s="329"/>
      <c r="J402" s="329"/>
    </row>
    <row r="403" spans="1:10" s="292" customFormat="1" ht="76.5" customHeight="1" hidden="1">
      <c r="A403" s="78" t="s">
        <v>459</v>
      </c>
      <c r="B403" s="81" t="s">
        <v>137</v>
      </c>
      <c r="C403" s="80" t="s">
        <v>113</v>
      </c>
      <c r="D403" s="81" t="s">
        <v>115</v>
      </c>
      <c r="E403" s="82" t="s">
        <v>107</v>
      </c>
      <c r="F403" s="96" t="s">
        <v>497</v>
      </c>
      <c r="G403" s="83"/>
      <c r="H403" s="283" t="e">
        <f>H404</f>
        <v>#REF!</v>
      </c>
      <c r="I403" s="329"/>
      <c r="J403" s="329"/>
    </row>
    <row r="404" spans="1:10" s="292" customFormat="1" ht="51" customHeight="1" hidden="1">
      <c r="A404" s="78" t="s">
        <v>205</v>
      </c>
      <c r="B404" s="81" t="s">
        <v>137</v>
      </c>
      <c r="C404" s="80" t="s">
        <v>113</v>
      </c>
      <c r="D404" s="81" t="s">
        <v>115</v>
      </c>
      <c r="E404" s="82" t="s">
        <v>107</v>
      </c>
      <c r="F404" s="80" t="s">
        <v>497</v>
      </c>
      <c r="G404" s="83">
        <v>240</v>
      </c>
      <c r="H404" s="283" t="e">
        <f>#REF!+#REF!</f>
        <v>#REF!</v>
      </c>
      <c r="I404" s="329"/>
      <c r="J404" s="329"/>
    </row>
    <row r="405" spans="1:8" s="292" customFormat="1" ht="65.25" customHeight="1">
      <c r="A405" s="102" t="s">
        <v>356</v>
      </c>
      <c r="B405" s="93" t="s">
        <v>137</v>
      </c>
      <c r="C405" s="92" t="s">
        <v>113</v>
      </c>
      <c r="D405" s="93" t="s">
        <v>117</v>
      </c>
      <c r="E405" s="94" t="s">
        <v>165</v>
      </c>
      <c r="F405" s="92" t="s">
        <v>280</v>
      </c>
      <c r="G405" s="124"/>
      <c r="H405" s="275">
        <f>H414+H418+H428</f>
        <v>2025.6</v>
      </c>
    </row>
    <row r="406" spans="1:10" s="292" customFormat="1" ht="107.25" customHeight="1" hidden="1">
      <c r="A406" s="86" t="s">
        <v>370</v>
      </c>
      <c r="B406" s="73" t="s">
        <v>137</v>
      </c>
      <c r="C406" s="72" t="s">
        <v>113</v>
      </c>
      <c r="D406" s="73" t="s">
        <v>117</v>
      </c>
      <c r="E406" s="74" t="s">
        <v>106</v>
      </c>
      <c r="F406" s="72" t="s">
        <v>280</v>
      </c>
      <c r="G406" s="75"/>
      <c r="H406" s="279" t="e">
        <f>H407</f>
        <v>#REF!</v>
      </c>
      <c r="I406" s="281">
        <f>I407</f>
        <v>0</v>
      </c>
      <c r="J406" s="289">
        <v>0</v>
      </c>
    </row>
    <row r="407" spans="1:10" s="292" customFormat="1" ht="31.5" hidden="1">
      <c r="A407" s="86" t="s">
        <v>408</v>
      </c>
      <c r="B407" s="73" t="s">
        <v>137</v>
      </c>
      <c r="C407" s="72" t="s">
        <v>113</v>
      </c>
      <c r="D407" s="73" t="s">
        <v>117</v>
      </c>
      <c r="E407" s="74" t="s">
        <v>106</v>
      </c>
      <c r="F407" s="72" t="s">
        <v>281</v>
      </c>
      <c r="G407" s="75"/>
      <c r="H407" s="279" t="e">
        <f>H410+H412+H408</f>
        <v>#REF!</v>
      </c>
      <c r="I407" s="281">
        <v>0</v>
      </c>
      <c r="J407" s="289">
        <v>0</v>
      </c>
    </row>
    <row r="408" spans="1:10" s="292" customFormat="1" ht="112.5" customHeight="1" hidden="1">
      <c r="A408" s="88" t="s">
        <v>311</v>
      </c>
      <c r="B408" s="81" t="s">
        <v>137</v>
      </c>
      <c r="C408" s="80" t="s">
        <v>113</v>
      </c>
      <c r="D408" s="81"/>
      <c r="E408" s="82"/>
      <c r="F408" s="80"/>
      <c r="G408" s="83"/>
      <c r="H408" s="84"/>
      <c r="I408" s="281"/>
      <c r="J408" s="289"/>
    </row>
    <row r="409" spans="1:10" s="292" customFormat="1" ht="31.5" hidden="1">
      <c r="A409" s="88" t="s">
        <v>205</v>
      </c>
      <c r="B409" s="81" t="s">
        <v>137</v>
      </c>
      <c r="C409" s="80" t="s">
        <v>113</v>
      </c>
      <c r="D409" s="81"/>
      <c r="E409" s="82"/>
      <c r="F409" s="80"/>
      <c r="G409" s="83"/>
      <c r="H409" s="84"/>
      <c r="I409" s="281"/>
      <c r="J409" s="289"/>
    </row>
    <row r="410" spans="1:10" s="292" customFormat="1" ht="97.5" customHeight="1" hidden="1">
      <c r="A410" s="134" t="s">
        <v>400</v>
      </c>
      <c r="B410" s="81" t="s">
        <v>137</v>
      </c>
      <c r="C410" s="80" t="s">
        <v>113</v>
      </c>
      <c r="D410" s="81" t="s">
        <v>117</v>
      </c>
      <c r="E410" s="82" t="s">
        <v>106</v>
      </c>
      <c r="F410" s="80" t="s">
        <v>401</v>
      </c>
      <c r="G410" s="83"/>
      <c r="H410" s="283" t="e">
        <f>H411</f>
        <v>#REF!</v>
      </c>
      <c r="I410" s="288">
        <v>0</v>
      </c>
      <c r="J410" s="288">
        <v>0</v>
      </c>
    </row>
    <row r="411" spans="1:10" s="292" customFormat="1" ht="31.5" hidden="1">
      <c r="A411" s="88" t="s">
        <v>205</v>
      </c>
      <c r="B411" s="81" t="s">
        <v>137</v>
      </c>
      <c r="C411" s="80" t="s">
        <v>113</v>
      </c>
      <c r="D411" s="81" t="s">
        <v>117</v>
      </c>
      <c r="E411" s="82" t="s">
        <v>106</v>
      </c>
      <c r="F411" s="80" t="s">
        <v>401</v>
      </c>
      <c r="G411" s="83">
        <v>240</v>
      </c>
      <c r="H411" s="283" t="e">
        <f>#REF!+#REF!</f>
        <v>#REF!</v>
      </c>
      <c r="I411" s="288"/>
      <c r="J411" s="288"/>
    </row>
    <row r="412" spans="1:8" s="292" customFormat="1" ht="49.5" customHeight="1" hidden="1">
      <c r="A412" s="88" t="s">
        <v>400</v>
      </c>
      <c r="B412" s="81" t="s">
        <v>137</v>
      </c>
      <c r="C412" s="80" t="s">
        <v>113</v>
      </c>
      <c r="D412" s="81" t="s">
        <v>117</v>
      </c>
      <c r="E412" s="82" t="s">
        <v>106</v>
      </c>
      <c r="F412" s="80" t="s">
        <v>402</v>
      </c>
      <c r="G412" s="83"/>
      <c r="H412" s="283">
        <f>H413</f>
        <v>0</v>
      </c>
    </row>
    <row r="413" spans="1:8" s="292" customFormat="1" ht="31.5" hidden="1">
      <c r="A413" s="88" t="s">
        <v>205</v>
      </c>
      <c r="B413" s="81" t="s">
        <v>137</v>
      </c>
      <c r="C413" s="80" t="s">
        <v>113</v>
      </c>
      <c r="D413" s="81" t="s">
        <v>117</v>
      </c>
      <c r="E413" s="82" t="s">
        <v>106</v>
      </c>
      <c r="F413" s="80" t="s">
        <v>402</v>
      </c>
      <c r="G413" s="83">
        <v>240</v>
      </c>
      <c r="H413" s="283">
        <v>0</v>
      </c>
    </row>
    <row r="414" spans="1:8" s="292" customFormat="1" ht="78.75">
      <c r="A414" s="86" t="s">
        <v>370</v>
      </c>
      <c r="B414" s="73" t="s">
        <v>137</v>
      </c>
      <c r="C414" s="72" t="s">
        <v>113</v>
      </c>
      <c r="D414" s="73" t="s">
        <v>117</v>
      </c>
      <c r="E414" s="74" t="s">
        <v>106</v>
      </c>
      <c r="F414" s="72" t="s">
        <v>280</v>
      </c>
      <c r="G414" s="75"/>
      <c r="H414" s="279">
        <f>H415</f>
        <v>175.4</v>
      </c>
    </row>
    <row r="415" spans="1:8" s="292" customFormat="1" ht="41.25" customHeight="1">
      <c r="A415" s="98" t="s">
        <v>408</v>
      </c>
      <c r="B415" s="73" t="s">
        <v>137</v>
      </c>
      <c r="C415" s="72" t="s">
        <v>113</v>
      </c>
      <c r="D415" s="73" t="s">
        <v>117</v>
      </c>
      <c r="E415" s="74" t="s">
        <v>106</v>
      </c>
      <c r="F415" s="72" t="s">
        <v>281</v>
      </c>
      <c r="G415" s="75"/>
      <c r="H415" s="275">
        <f>H416</f>
        <v>175.4</v>
      </c>
    </row>
    <row r="416" spans="1:8" s="292" customFormat="1" ht="116.25" customHeight="1">
      <c r="A416" s="78" t="s">
        <v>547</v>
      </c>
      <c r="B416" s="81" t="s">
        <v>137</v>
      </c>
      <c r="C416" s="80" t="s">
        <v>113</v>
      </c>
      <c r="D416" s="81" t="s">
        <v>117</v>
      </c>
      <c r="E416" s="82" t="s">
        <v>106</v>
      </c>
      <c r="F416" s="80" t="s">
        <v>530</v>
      </c>
      <c r="G416" s="83"/>
      <c r="H416" s="283">
        <f>H417</f>
        <v>175.4</v>
      </c>
    </row>
    <row r="417" spans="1:8" s="292" customFormat="1" ht="31.5">
      <c r="A417" s="78" t="s">
        <v>205</v>
      </c>
      <c r="B417" s="81" t="s">
        <v>137</v>
      </c>
      <c r="C417" s="80" t="s">
        <v>113</v>
      </c>
      <c r="D417" s="81" t="s">
        <v>117</v>
      </c>
      <c r="E417" s="82" t="s">
        <v>106</v>
      </c>
      <c r="F417" s="80" t="s">
        <v>530</v>
      </c>
      <c r="G417" s="83">
        <v>240</v>
      </c>
      <c r="H417" s="283">
        <v>175.4</v>
      </c>
    </row>
    <row r="418" spans="1:10" s="292" customFormat="1" ht="104.25" customHeight="1">
      <c r="A418" s="86" t="s">
        <v>388</v>
      </c>
      <c r="B418" s="73" t="s">
        <v>137</v>
      </c>
      <c r="C418" s="72" t="s">
        <v>113</v>
      </c>
      <c r="D418" s="73" t="s">
        <v>117</v>
      </c>
      <c r="E418" s="74" t="s">
        <v>107</v>
      </c>
      <c r="F418" s="72" t="s">
        <v>280</v>
      </c>
      <c r="G418" s="75"/>
      <c r="H418" s="279">
        <f>H419</f>
        <v>1088.8</v>
      </c>
      <c r="I418" s="281">
        <f>I419</f>
        <v>0</v>
      </c>
      <c r="J418" s="289">
        <v>0</v>
      </c>
    </row>
    <row r="419" spans="1:10" s="292" customFormat="1" ht="60.75" customHeight="1">
      <c r="A419" s="86" t="s">
        <v>404</v>
      </c>
      <c r="B419" s="73" t="s">
        <v>137</v>
      </c>
      <c r="C419" s="72" t="s">
        <v>113</v>
      </c>
      <c r="D419" s="73" t="s">
        <v>117</v>
      </c>
      <c r="E419" s="74" t="s">
        <v>107</v>
      </c>
      <c r="F419" s="72" t="s">
        <v>281</v>
      </c>
      <c r="G419" s="75"/>
      <c r="H419" s="279">
        <f>H422+H426+H421</f>
        <v>1088.8</v>
      </c>
      <c r="I419" s="281">
        <v>0</v>
      </c>
      <c r="J419" s="289">
        <v>0</v>
      </c>
    </row>
    <row r="420" spans="1:10" s="292" customFormat="1" ht="139.5" customHeight="1" hidden="1">
      <c r="A420" s="88" t="s">
        <v>310</v>
      </c>
      <c r="B420" s="81" t="s">
        <v>137</v>
      </c>
      <c r="C420" s="80" t="s">
        <v>113</v>
      </c>
      <c r="D420" s="81"/>
      <c r="E420" s="82"/>
      <c r="F420" s="80"/>
      <c r="G420" s="83"/>
      <c r="H420" s="84"/>
      <c r="I420" s="154">
        <f>I421</f>
        <v>0</v>
      </c>
      <c r="J420" s="154" t="e">
        <f>#REF!+I420</f>
        <v>#REF!</v>
      </c>
    </row>
    <row r="421" spans="1:10" s="292" customFormat="1" ht="56.25" customHeight="1" hidden="1">
      <c r="A421" s="88" t="s">
        <v>205</v>
      </c>
      <c r="B421" s="81" t="s">
        <v>137</v>
      </c>
      <c r="C421" s="80" t="s">
        <v>113</v>
      </c>
      <c r="D421" s="81"/>
      <c r="E421" s="82"/>
      <c r="F421" s="80"/>
      <c r="G421" s="83"/>
      <c r="H421" s="84"/>
      <c r="I421" s="154">
        <v>0</v>
      </c>
      <c r="J421" s="154" t="e">
        <f>#REF!+I421</f>
        <v>#REF!</v>
      </c>
    </row>
    <row r="422" spans="1:10" s="292" customFormat="1" ht="111" customHeight="1">
      <c r="A422" s="88" t="s">
        <v>478</v>
      </c>
      <c r="B422" s="81" t="s">
        <v>137</v>
      </c>
      <c r="C422" s="80" t="s">
        <v>113</v>
      </c>
      <c r="D422" s="81" t="s">
        <v>117</v>
      </c>
      <c r="E422" s="82" t="s">
        <v>107</v>
      </c>
      <c r="F422" s="80" t="s">
        <v>479</v>
      </c>
      <c r="G422" s="83"/>
      <c r="H422" s="283">
        <f>H423</f>
        <v>1088.8</v>
      </c>
      <c r="I422" s="154"/>
      <c r="J422" s="154"/>
    </row>
    <row r="423" spans="1:10" s="292" customFormat="1" ht="43.5" customHeight="1">
      <c r="A423" s="88" t="s">
        <v>205</v>
      </c>
      <c r="B423" s="81" t="s">
        <v>137</v>
      </c>
      <c r="C423" s="80" t="s">
        <v>113</v>
      </c>
      <c r="D423" s="81" t="s">
        <v>117</v>
      </c>
      <c r="E423" s="82" t="s">
        <v>107</v>
      </c>
      <c r="F423" s="80" t="s">
        <v>479</v>
      </c>
      <c r="G423" s="83">
        <v>240</v>
      </c>
      <c r="H423" s="283">
        <v>1088.8</v>
      </c>
      <c r="I423" s="154"/>
      <c r="J423" s="154"/>
    </row>
    <row r="424" spans="1:10" s="278" customFormat="1" ht="163.5" customHeight="1" hidden="1">
      <c r="A424" s="88" t="s">
        <v>270</v>
      </c>
      <c r="B424" s="81" t="s">
        <v>137</v>
      </c>
      <c r="C424" s="80" t="s">
        <v>113</v>
      </c>
      <c r="D424" s="81" t="s">
        <v>173</v>
      </c>
      <c r="E424" s="82" t="s">
        <v>107</v>
      </c>
      <c r="F424" s="80" t="s">
        <v>199</v>
      </c>
      <c r="G424" s="83"/>
      <c r="H424" s="283"/>
      <c r="I424" s="276">
        <v>0</v>
      </c>
      <c r="J424" s="289">
        <v>0</v>
      </c>
    </row>
    <row r="425" spans="1:10" s="278" customFormat="1" ht="42" customHeight="1" hidden="1">
      <c r="A425" s="78" t="s">
        <v>205</v>
      </c>
      <c r="B425" s="81" t="s">
        <v>137</v>
      </c>
      <c r="C425" s="80" t="s">
        <v>113</v>
      </c>
      <c r="D425" s="81" t="s">
        <v>173</v>
      </c>
      <c r="E425" s="82" t="s">
        <v>107</v>
      </c>
      <c r="F425" s="80" t="s">
        <v>199</v>
      </c>
      <c r="G425" s="83">
        <v>240</v>
      </c>
      <c r="H425" s="283"/>
      <c r="I425" s="276"/>
      <c r="J425" s="289"/>
    </row>
    <row r="426" spans="1:10" s="292" customFormat="1" ht="113.25" customHeight="1" hidden="1">
      <c r="A426" s="78" t="s">
        <v>418</v>
      </c>
      <c r="B426" s="81" t="s">
        <v>137</v>
      </c>
      <c r="C426" s="80" t="s">
        <v>113</v>
      </c>
      <c r="D426" s="81" t="s">
        <v>117</v>
      </c>
      <c r="E426" s="82" t="s">
        <v>107</v>
      </c>
      <c r="F426" s="80" t="s">
        <v>399</v>
      </c>
      <c r="G426" s="83"/>
      <c r="H426" s="283">
        <f>H427</f>
        <v>0</v>
      </c>
      <c r="I426" s="281">
        <v>0</v>
      </c>
      <c r="J426" s="289">
        <v>0</v>
      </c>
    </row>
    <row r="427" spans="1:10" s="291" customFormat="1" ht="3.75" customHeight="1" hidden="1">
      <c r="A427" s="78" t="s">
        <v>205</v>
      </c>
      <c r="B427" s="81" t="s">
        <v>137</v>
      </c>
      <c r="C427" s="80" t="s">
        <v>113</v>
      </c>
      <c r="D427" s="81" t="s">
        <v>117</v>
      </c>
      <c r="E427" s="82" t="s">
        <v>107</v>
      </c>
      <c r="F427" s="80" t="s">
        <v>399</v>
      </c>
      <c r="G427" s="83">
        <v>240</v>
      </c>
      <c r="H427" s="283">
        <v>0</v>
      </c>
      <c r="I427" s="281">
        <v>0</v>
      </c>
      <c r="J427" s="289">
        <v>0</v>
      </c>
    </row>
    <row r="428" spans="1:10" s="291" customFormat="1" ht="77.25" customHeight="1">
      <c r="A428" s="86" t="s">
        <v>387</v>
      </c>
      <c r="B428" s="73" t="s">
        <v>137</v>
      </c>
      <c r="C428" s="72" t="s">
        <v>113</v>
      </c>
      <c r="D428" s="73" t="s">
        <v>117</v>
      </c>
      <c r="E428" s="74" t="s">
        <v>108</v>
      </c>
      <c r="F428" s="72" t="s">
        <v>280</v>
      </c>
      <c r="G428" s="125"/>
      <c r="H428" s="275">
        <f>H429</f>
        <v>761.4</v>
      </c>
      <c r="I428" s="281"/>
      <c r="J428" s="289"/>
    </row>
    <row r="429" spans="1:10" s="291" customFormat="1" ht="44.25" customHeight="1">
      <c r="A429" s="86" t="s">
        <v>286</v>
      </c>
      <c r="B429" s="73" t="s">
        <v>137</v>
      </c>
      <c r="C429" s="72" t="s">
        <v>113</v>
      </c>
      <c r="D429" s="73" t="s">
        <v>117</v>
      </c>
      <c r="E429" s="74" t="s">
        <v>108</v>
      </c>
      <c r="F429" s="72" t="s">
        <v>281</v>
      </c>
      <c r="G429" s="125"/>
      <c r="H429" s="275">
        <f>H430</f>
        <v>761.4</v>
      </c>
      <c r="I429" s="281"/>
      <c r="J429" s="289"/>
    </row>
    <row r="430" spans="1:10" s="291" customFormat="1" ht="69.75" customHeight="1">
      <c r="A430" s="88" t="s">
        <v>312</v>
      </c>
      <c r="B430" s="81" t="s">
        <v>137</v>
      </c>
      <c r="C430" s="80" t="s">
        <v>113</v>
      </c>
      <c r="D430" s="81" t="s">
        <v>117</v>
      </c>
      <c r="E430" s="82" t="s">
        <v>108</v>
      </c>
      <c r="F430" s="80" t="s">
        <v>314</v>
      </c>
      <c r="G430" s="99"/>
      <c r="H430" s="283">
        <f>H431</f>
        <v>761.4</v>
      </c>
      <c r="I430" s="281"/>
      <c r="J430" s="289"/>
    </row>
    <row r="431" spans="1:10" s="292" customFormat="1" ht="52.5" customHeight="1">
      <c r="A431" s="78" t="s">
        <v>205</v>
      </c>
      <c r="B431" s="81" t="s">
        <v>137</v>
      </c>
      <c r="C431" s="80" t="s">
        <v>113</v>
      </c>
      <c r="D431" s="81" t="s">
        <v>117</v>
      </c>
      <c r="E431" s="82" t="s">
        <v>108</v>
      </c>
      <c r="F431" s="80" t="s">
        <v>314</v>
      </c>
      <c r="G431" s="83">
        <v>240</v>
      </c>
      <c r="H431" s="283">
        <v>761.4</v>
      </c>
      <c r="I431" s="154">
        <f>I432</f>
        <v>0</v>
      </c>
      <c r="J431" s="87" t="e">
        <f>#REF!+I431</f>
        <v>#REF!</v>
      </c>
    </row>
    <row r="432" spans="1:10" s="292" customFormat="1" ht="18.75" customHeight="1" hidden="1">
      <c r="A432" s="78"/>
      <c r="B432" s="81" t="s">
        <v>137</v>
      </c>
      <c r="C432" s="80" t="s">
        <v>113</v>
      </c>
      <c r="D432" s="81"/>
      <c r="E432" s="82"/>
      <c r="F432" s="80"/>
      <c r="G432" s="83"/>
      <c r="H432" s="280"/>
      <c r="I432" s="154">
        <v>0</v>
      </c>
      <c r="J432" s="87" t="e">
        <f>#REF!+I432</f>
        <v>#REF!</v>
      </c>
    </row>
    <row r="433" spans="1:10" s="291" customFormat="1" ht="112.5" customHeight="1">
      <c r="A433" s="98" t="s">
        <v>481</v>
      </c>
      <c r="B433" s="73" t="s">
        <v>137</v>
      </c>
      <c r="C433" s="72" t="s">
        <v>113</v>
      </c>
      <c r="D433" s="73" t="s">
        <v>135</v>
      </c>
      <c r="E433" s="74" t="s">
        <v>165</v>
      </c>
      <c r="F433" s="72" t="s">
        <v>280</v>
      </c>
      <c r="G433" s="75"/>
      <c r="H433" s="279">
        <f>H440</f>
        <v>300</v>
      </c>
      <c r="I433" s="160"/>
      <c r="J433" s="87"/>
    </row>
    <row r="434" spans="1:10" s="291" customFormat="1" ht="57" customHeight="1" hidden="1">
      <c r="A434" s="98" t="s">
        <v>482</v>
      </c>
      <c r="B434" s="73" t="s">
        <v>137</v>
      </c>
      <c r="C434" s="72" t="s">
        <v>113</v>
      </c>
      <c r="D434" s="73" t="s">
        <v>135</v>
      </c>
      <c r="E434" s="74" t="s">
        <v>106</v>
      </c>
      <c r="F434" s="72" t="s">
        <v>280</v>
      </c>
      <c r="G434" s="75"/>
      <c r="H434" s="279" t="e">
        <f>H435</f>
        <v>#REF!</v>
      </c>
      <c r="I434" s="160"/>
      <c r="J434" s="87"/>
    </row>
    <row r="435" spans="1:10" s="292" customFormat="1" ht="70.5" customHeight="1" hidden="1">
      <c r="A435" s="359" t="s">
        <v>509</v>
      </c>
      <c r="B435" s="81" t="s">
        <v>137</v>
      </c>
      <c r="C435" s="80" t="s">
        <v>113</v>
      </c>
      <c r="D435" s="81" t="s">
        <v>135</v>
      </c>
      <c r="E435" s="82" t="s">
        <v>106</v>
      </c>
      <c r="F435" s="80" t="s">
        <v>461</v>
      </c>
      <c r="G435" s="83"/>
      <c r="H435" s="280" t="e">
        <f>H436+H438</f>
        <v>#REF!</v>
      </c>
      <c r="I435" s="154"/>
      <c r="J435" s="87"/>
    </row>
    <row r="436" spans="1:10" s="292" customFormat="1" ht="67.5" customHeight="1" hidden="1">
      <c r="A436" s="78" t="s">
        <v>508</v>
      </c>
      <c r="B436" s="81" t="s">
        <v>137</v>
      </c>
      <c r="C436" s="80" t="s">
        <v>113</v>
      </c>
      <c r="D436" s="81" t="s">
        <v>135</v>
      </c>
      <c r="E436" s="82" t="s">
        <v>106</v>
      </c>
      <c r="F436" s="80" t="s">
        <v>507</v>
      </c>
      <c r="G436" s="83"/>
      <c r="H436" s="280" t="e">
        <f>H437</f>
        <v>#REF!</v>
      </c>
      <c r="I436" s="154"/>
      <c r="J436" s="87"/>
    </row>
    <row r="437" spans="1:10" s="292" customFormat="1" ht="48" customHeight="1" hidden="1">
      <c r="A437" s="78" t="s">
        <v>205</v>
      </c>
      <c r="B437" s="81" t="s">
        <v>137</v>
      </c>
      <c r="C437" s="80" t="s">
        <v>113</v>
      </c>
      <c r="D437" s="81" t="s">
        <v>135</v>
      </c>
      <c r="E437" s="82" t="s">
        <v>106</v>
      </c>
      <c r="F437" s="80" t="s">
        <v>501</v>
      </c>
      <c r="G437" s="83">
        <v>240</v>
      </c>
      <c r="H437" s="280" t="e">
        <f>#REF!+#REF!</f>
        <v>#REF!</v>
      </c>
      <c r="I437" s="154"/>
      <c r="J437" s="87"/>
    </row>
    <row r="438" spans="1:10" s="292" customFormat="1" ht="68.25" customHeight="1" hidden="1">
      <c r="A438" s="78" t="s">
        <v>508</v>
      </c>
      <c r="B438" s="81" t="s">
        <v>137</v>
      </c>
      <c r="C438" s="80" t="s">
        <v>113</v>
      </c>
      <c r="D438" s="81" t="s">
        <v>135</v>
      </c>
      <c r="E438" s="82" t="s">
        <v>106</v>
      </c>
      <c r="F438" s="80" t="s">
        <v>511</v>
      </c>
      <c r="G438" s="83"/>
      <c r="H438" s="280" t="e">
        <f>H439</f>
        <v>#REF!</v>
      </c>
      <c r="I438" s="154"/>
      <c r="J438" s="87"/>
    </row>
    <row r="439" spans="1:10" s="292" customFormat="1" ht="48" customHeight="1" hidden="1">
      <c r="A439" s="78" t="s">
        <v>205</v>
      </c>
      <c r="B439" s="81" t="s">
        <v>137</v>
      </c>
      <c r="C439" s="80" t="s">
        <v>113</v>
      </c>
      <c r="D439" s="81" t="s">
        <v>135</v>
      </c>
      <c r="E439" s="82" t="s">
        <v>106</v>
      </c>
      <c r="F439" s="80" t="s">
        <v>511</v>
      </c>
      <c r="G439" s="83">
        <v>240</v>
      </c>
      <c r="H439" s="280" t="e">
        <f>#REF!+#REF!</f>
        <v>#REF!</v>
      </c>
      <c r="I439" s="154"/>
      <c r="J439" s="87"/>
    </row>
    <row r="440" spans="1:10" s="292" customFormat="1" ht="65.25" customHeight="1">
      <c r="A440" s="98" t="s">
        <v>506</v>
      </c>
      <c r="B440" s="73" t="s">
        <v>137</v>
      </c>
      <c r="C440" s="72" t="s">
        <v>113</v>
      </c>
      <c r="D440" s="73" t="s">
        <v>135</v>
      </c>
      <c r="E440" s="74" t="s">
        <v>107</v>
      </c>
      <c r="F440" s="72" t="s">
        <v>280</v>
      </c>
      <c r="G440" s="75"/>
      <c r="H440" s="279">
        <f>H441</f>
        <v>300</v>
      </c>
      <c r="I440" s="154"/>
      <c r="J440" s="87"/>
    </row>
    <row r="441" spans="1:10" s="292" customFormat="1" ht="71.25" customHeight="1">
      <c r="A441" s="98" t="s">
        <v>505</v>
      </c>
      <c r="B441" s="73" t="s">
        <v>137</v>
      </c>
      <c r="C441" s="72" t="s">
        <v>113</v>
      </c>
      <c r="D441" s="73" t="s">
        <v>135</v>
      </c>
      <c r="E441" s="74" t="s">
        <v>107</v>
      </c>
      <c r="F441" s="72" t="s">
        <v>281</v>
      </c>
      <c r="G441" s="75"/>
      <c r="H441" s="279">
        <f>H442+H444</f>
        <v>300</v>
      </c>
      <c r="I441" s="154"/>
      <c r="J441" s="87"/>
    </row>
    <row r="442" spans="1:10" s="292" customFormat="1" ht="69.75" customHeight="1">
      <c r="A442" s="78" t="s">
        <v>508</v>
      </c>
      <c r="B442" s="81" t="s">
        <v>137</v>
      </c>
      <c r="C442" s="80" t="s">
        <v>113</v>
      </c>
      <c r="D442" s="81" t="s">
        <v>135</v>
      </c>
      <c r="E442" s="82" t="s">
        <v>107</v>
      </c>
      <c r="F442" s="80" t="s">
        <v>513</v>
      </c>
      <c r="G442" s="83"/>
      <c r="H442" s="280">
        <f>H443</f>
        <v>150</v>
      </c>
      <c r="I442" s="154"/>
      <c r="J442" s="87"/>
    </row>
    <row r="443" spans="1:10" s="292" customFormat="1" ht="48" customHeight="1">
      <c r="A443" s="78" t="s">
        <v>205</v>
      </c>
      <c r="B443" s="81" t="s">
        <v>137</v>
      </c>
      <c r="C443" s="80" t="s">
        <v>113</v>
      </c>
      <c r="D443" s="81" t="s">
        <v>135</v>
      </c>
      <c r="E443" s="82" t="s">
        <v>107</v>
      </c>
      <c r="F443" s="80" t="s">
        <v>514</v>
      </c>
      <c r="G443" s="83">
        <v>240</v>
      </c>
      <c r="H443" s="280">
        <v>150</v>
      </c>
      <c r="I443" s="154"/>
      <c r="J443" s="87"/>
    </row>
    <row r="444" spans="1:10" s="292" customFormat="1" ht="62.25" customHeight="1">
      <c r="A444" s="78" t="s">
        <v>508</v>
      </c>
      <c r="B444" s="81" t="s">
        <v>137</v>
      </c>
      <c r="C444" s="80" t="s">
        <v>113</v>
      </c>
      <c r="D444" s="81" t="s">
        <v>135</v>
      </c>
      <c r="E444" s="82" t="s">
        <v>107</v>
      </c>
      <c r="F444" s="80" t="s">
        <v>515</v>
      </c>
      <c r="G444" s="83"/>
      <c r="H444" s="280">
        <f>H445</f>
        <v>150</v>
      </c>
      <c r="I444" s="154"/>
      <c r="J444" s="87"/>
    </row>
    <row r="445" spans="1:10" s="292" customFormat="1" ht="48" customHeight="1">
      <c r="A445" s="78" t="s">
        <v>205</v>
      </c>
      <c r="B445" s="81" t="s">
        <v>137</v>
      </c>
      <c r="C445" s="80" t="s">
        <v>113</v>
      </c>
      <c r="D445" s="81" t="s">
        <v>135</v>
      </c>
      <c r="E445" s="82" t="s">
        <v>107</v>
      </c>
      <c r="F445" s="80" t="s">
        <v>515</v>
      </c>
      <c r="G445" s="83">
        <v>240</v>
      </c>
      <c r="H445" s="280">
        <v>150</v>
      </c>
      <c r="I445" s="154"/>
      <c r="J445" s="87"/>
    </row>
    <row r="446" spans="1:10" s="292" customFormat="1" ht="30" customHeight="1" hidden="1">
      <c r="A446" s="78" t="s">
        <v>517</v>
      </c>
      <c r="B446" s="81" t="s">
        <v>137</v>
      </c>
      <c r="C446" s="80" t="s">
        <v>113</v>
      </c>
      <c r="D446" s="81" t="s">
        <v>135</v>
      </c>
      <c r="E446" s="82" t="s">
        <v>107</v>
      </c>
      <c r="F446" s="80" t="s">
        <v>516</v>
      </c>
      <c r="G446" s="83"/>
      <c r="H446" s="280" t="e">
        <f>H447</f>
        <v>#REF!</v>
      </c>
      <c r="I446" s="154"/>
      <c r="J446" s="87"/>
    </row>
    <row r="447" spans="1:10" s="292" customFormat="1" ht="48" customHeight="1" hidden="1">
      <c r="A447" s="78" t="s">
        <v>205</v>
      </c>
      <c r="B447" s="81" t="s">
        <v>137</v>
      </c>
      <c r="C447" s="80" t="s">
        <v>113</v>
      </c>
      <c r="D447" s="81" t="s">
        <v>135</v>
      </c>
      <c r="E447" s="82" t="s">
        <v>107</v>
      </c>
      <c r="F447" s="80" t="s">
        <v>516</v>
      </c>
      <c r="G447" s="83">
        <v>240</v>
      </c>
      <c r="H447" s="280" t="e">
        <f>#REF!+#REF!</f>
        <v>#REF!</v>
      </c>
      <c r="I447" s="154"/>
      <c r="J447" s="87"/>
    </row>
    <row r="448" spans="1:10" s="278" customFormat="1" ht="31.5">
      <c r="A448" s="110" t="s">
        <v>384</v>
      </c>
      <c r="B448" s="93" t="s">
        <v>137</v>
      </c>
      <c r="C448" s="92" t="s">
        <v>113</v>
      </c>
      <c r="D448" s="93" t="s">
        <v>80</v>
      </c>
      <c r="E448" s="94" t="s">
        <v>165</v>
      </c>
      <c r="F448" s="92" t="s">
        <v>280</v>
      </c>
      <c r="G448" s="95"/>
      <c r="H448" s="275">
        <f>H449</f>
        <v>1323.9</v>
      </c>
      <c r="I448" s="289">
        <f>I451+I487</f>
        <v>0</v>
      </c>
      <c r="J448" s="289" t="e">
        <f>J451+J487</f>
        <v>#REF!</v>
      </c>
    </row>
    <row r="449" spans="1:10" s="278" customFormat="1" ht="15.75">
      <c r="A449" s="98" t="s">
        <v>339</v>
      </c>
      <c r="B449" s="73" t="s">
        <v>137</v>
      </c>
      <c r="C449" s="72" t="s">
        <v>113</v>
      </c>
      <c r="D449" s="73" t="s">
        <v>80</v>
      </c>
      <c r="E449" s="74" t="s">
        <v>81</v>
      </c>
      <c r="F449" s="72" t="s">
        <v>280</v>
      </c>
      <c r="G449" s="75"/>
      <c r="H449" s="275">
        <f>H450</f>
        <v>1323.9</v>
      </c>
      <c r="I449" s="289"/>
      <c r="J449" s="289"/>
    </row>
    <row r="450" spans="1:10" s="278" customFormat="1" ht="15.75">
      <c r="A450" s="98" t="s">
        <v>338</v>
      </c>
      <c r="B450" s="73" t="s">
        <v>137</v>
      </c>
      <c r="C450" s="72" t="s">
        <v>113</v>
      </c>
      <c r="D450" s="73" t="s">
        <v>80</v>
      </c>
      <c r="E450" s="74" t="s">
        <v>81</v>
      </c>
      <c r="F450" s="72" t="s">
        <v>281</v>
      </c>
      <c r="G450" s="75"/>
      <c r="H450" s="275">
        <f>H453+H487+H490</f>
        <v>1323.9</v>
      </c>
      <c r="I450" s="289">
        <f>I451</f>
        <v>0</v>
      </c>
      <c r="J450" s="289" t="e">
        <f>J451</f>
        <v>#REF!</v>
      </c>
    </row>
    <row r="451" spans="1:10" s="292" customFormat="1" ht="18.75" customHeight="1" hidden="1">
      <c r="A451" s="78"/>
      <c r="B451" s="81" t="s">
        <v>137</v>
      </c>
      <c r="C451" s="80" t="s">
        <v>113</v>
      </c>
      <c r="D451" s="81" t="s">
        <v>80</v>
      </c>
      <c r="E451" s="82" t="s">
        <v>81</v>
      </c>
      <c r="F451" s="80" t="s">
        <v>314</v>
      </c>
      <c r="G451" s="83"/>
      <c r="H451" s="283"/>
      <c r="I451" s="281">
        <f>I452</f>
        <v>0</v>
      </c>
      <c r="J451" s="289" t="e">
        <f>#REF!+I451</f>
        <v>#REF!</v>
      </c>
    </row>
    <row r="452" spans="1:10" s="292" customFormat="1" ht="41.25" customHeight="1" hidden="1">
      <c r="A452" s="78" t="s">
        <v>205</v>
      </c>
      <c r="B452" s="81" t="s">
        <v>137</v>
      </c>
      <c r="C452" s="80" t="s">
        <v>113</v>
      </c>
      <c r="D452" s="81" t="s">
        <v>80</v>
      </c>
      <c r="E452" s="82" t="s">
        <v>81</v>
      </c>
      <c r="F452" s="80" t="s">
        <v>314</v>
      </c>
      <c r="G452" s="83">
        <v>240</v>
      </c>
      <c r="H452" s="283"/>
      <c r="I452" s="281">
        <v>0</v>
      </c>
      <c r="J452" s="289" t="e">
        <f>#REF!+I452</f>
        <v>#REF!</v>
      </c>
    </row>
    <row r="453" spans="1:10" s="292" customFormat="1" ht="31.5">
      <c r="A453" s="78" t="s">
        <v>309</v>
      </c>
      <c r="B453" s="81" t="s">
        <v>137</v>
      </c>
      <c r="C453" s="80" t="s">
        <v>113</v>
      </c>
      <c r="D453" s="81" t="s">
        <v>80</v>
      </c>
      <c r="E453" s="82" t="s">
        <v>81</v>
      </c>
      <c r="F453" s="80" t="s">
        <v>376</v>
      </c>
      <c r="G453" s="83"/>
      <c r="H453" s="283">
        <f>H454+H486+H491</f>
        <v>1323.9</v>
      </c>
      <c r="I453" s="281">
        <f>I454</f>
        <v>0</v>
      </c>
      <c r="J453" s="289" t="e">
        <f>#REF!+I453</f>
        <v>#REF!</v>
      </c>
    </row>
    <row r="454" spans="1:10" s="292" customFormat="1" ht="31.5">
      <c r="A454" s="78" t="s">
        <v>205</v>
      </c>
      <c r="B454" s="81" t="s">
        <v>137</v>
      </c>
      <c r="C454" s="80" t="s">
        <v>113</v>
      </c>
      <c r="D454" s="81" t="s">
        <v>80</v>
      </c>
      <c r="E454" s="82" t="s">
        <v>81</v>
      </c>
      <c r="F454" s="80" t="s">
        <v>376</v>
      </c>
      <c r="G454" s="83">
        <v>240</v>
      </c>
      <c r="H454" s="283">
        <v>1323.9</v>
      </c>
      <c r="I454" s="281">
        <v>0</v>
      </c>
      <c r="J454" s="289" t="e">
        <f>#REF!+I454</f>
        <v>#REF!</v>
      </c>
    </row>
    <row r="455" spans="1:10" s="292" customFormat="1" ht="18.75" customHeight="1" hidden="1">
      <c r="A455" s="78"/>
      <c r="B455" s="81" t="s">
        <v>137</v>
      </c>
      <c r="C455" s="80" t="s">
        <v>113</v>
      </c>
      <c r="D455" s="81" t="s">
        <v>80</v>
      </c>
      <c r="E455" s="82" t="s">
        <v>81</v>
      </c>
      <c r="F455" s="80" t="s">
        <v>281</v>
      </c>
      <c r="G455" s="83"/>
      <c r="H455" s="283"/>
      <c r="I455" s="281">
        <f>I456</f>
        <v>0</v>
      </c>
      <c r="J455" s="289" t="e">
        <f>#REF!+I455</f>
        <v>#REF!</v>
      </c>
    </row>
    <row r="456" spans="1:10" s="292" customFormat="1" ht="18.75" customHeight="1" hidden="1">
      <c r="A456" s="78"/>
      <c r="B456" s="81" t="s">
        <v>137</v>
      </c>
      <c r="C456" s="80" t="s">
        <v>113</v>
      </c>
      <c r="D456" s="81" t="s">
        <v>80</v>
      </c>
      <c r="E456" s="82" t="s">
        <v>81</v>
      </c>
      <c r="F456" s="80" t="s">
        <v>84</v>
      </c>
      <c r="G456" s="83">
        <v>240</v>
      </c>
      <c r="H456" s="283"/>
      <c r="I456" s="281">
        <v>0</v>
      </c>
      <c r="J456" s="289" t="e">
        <f>#REF!+I456</f>
        <v>#REF!</v>
      </c>
    </row>
    <row r="457" spans="1:10" s="278" customFormat="1" ht="18.75" customHeight="1" hidden="1">
      <c r="A457" s="71" t="s">
        <v>142</v>
      </c>
      <c r="B457" s="66" t="s">
        <v>119</v>
      </c>
      <c r="C457" s="72" t="s">
        <v>111</v>
      </c>
      <c r="D457" s="73"/>
      <c r="E457" s="74"/>
      <c r="F457" s="72"/>
      <c r="G457" s="97"/>
      <c r="H457" s="275"/>
      <c r="I457" s="289">
        <f>I458</f>
        <v>0</v>
      </c>
      <c r="J457" s="289" t="e">
        <f>#REF!+I457</f>
        <v>#REF!</v>
      </c>
    </row>
    <row r="458" spans="1:10" s="278" customFormat="1" ht="37.5" customHeight="1" hidden="1">
      <c r="A458" s="71" t="s">
        <v>143</v>
      </c>
      <c r="B458" s="66" t="s">
        <v>119</v>
      </c>
      <c r="C458" s="72" t="s">
        <v>119</v>
      </c>
      <c r="D458" s="73"/>
      <c r="E458" s="74"/>
      <c r="F458" s="72"/>
      <c r="G458" s="97"/>
      <c r="H458" s="275"/>
      <c r="I458" s="289">
        <f>I459</f>
        <v>0</v>
      </c>
      <c r="J458" s="289" t="e">
        <f>#REF!+I458</f>
        <v>#REF!</v>
      </c>
    </row>
    <row r="459" spans="1:10" s="291" customFormat="1" ht="56.25" customHeight="1" hidden="1">
      <c r="A459" s="86" t="s">
        <v>30</v>
      </c>
      <c r="B459" s="66" t="s">
        <v>119</v>
      </c>
      <c r="C459" s="72" t="s">
        <v>119</v>
      </c>
      <c r="D459" s="73" t="s">
        <v>132</v>
      </c>
      <c r="E459" s="74" t="s">
        <v>165</v>
      </c>
      <c r="F459" s="72" t="s">
        <v>166</v>
      </c>
      <c r="G459" s="99"/>
      <c r="H459" s="283"/>
      <c r="I459" s="276">
        <v>0</v>
      </c>
      <c r="J459" s="289" t="e">
        <f>#REF!+I459</f>
        <v>#REF!</v>
      </c>
    </row>
    <row r="460" spans="1:10" s="292" customFormat="1" ht="93.75" customHeight="1" hidden="1">
      <c r="A460" s="86" t="s">
        <v>31</v>
      </c>
      <c r="B460" s="66" t="s">
        <v>119</v>
      </c>
      <c r="C460" s="72" t="s">
        <v>119</v>
      </c>
      <c r="D460" s="73" t="s">
        <v>132</v>
      </c>
      <c r="E460" s="74" t="s">
        <v>106</v>
      </c>
      <c r="F460" s="72" t="s">
        <v>166</v>
      </c>
      <c r="G460" s="99"/>
      <c r="H460" s="283"/>
      <c r="I460" s="276">
        <f>I461+I463+I465+I467+I469+I471</f>
        <v>0</v>
      </c>
      <c r="J460" s="289" t="e">
        <f>#REF!+I460</f>
        <v>#REF!</v>
      </c>
    </row>
    <row r="461" spans="1:10" s="292" customFormat="1" ht="168.75" customHeight="1" hidden="1">
      <c r="A461" s="88" t="s">
        <v>32</v>
      </c>
      <c r="B461" s="79" t="s">
        <v>119</v>
      </c>
      <c r="C461" s="80" t="s">
        <v>119</v>
      </c>
      <c r="D461" s="81" t="s">
        <v>132</v>
      </c>
      <c r="E461" s="82" t="s">
        <v>106</v>
      </c>
      <c r="F461" s="80" t="s">
        <v>33</v>
      </c>
      <c r="G461" s="99"/>
      <c r="H461" s="283"/>
      <c r="I461" s="281">
        <f>I462</f>
        <v>0</v>
      </c>
      <c r="J461" s="289" t="e">
        <f>#REF!+I461</f>
        <v>#REF!</v>
      </c>
    </row>
    <row r="462" spans="1:10" s="292" customFormat="1" ht="18.75" customHeight="1" hidden="1">
      <c r="A462" s="78" t="s">
        <v>167</v>
      </c>
      <c r="B462" s="79" t="s">
        <v>119</v>
      </c>
      <c r="C462" s="80" t="s">
        <v>119</v>
      </c>
      <c r="D462" s="81" t="s">
        <v>132</v>
      </c>
      <c r="E462" s="82" t="s">
        <v>106</v>
      </c>
      <c r="F462" s="80" t="s">
        <v>33</v>
      </c>
      <c r="G462" s="83" t="s">
        <v>168</v>
      </c>
      <c r="H462" s="283"/>
      <c r="I462" s="281">
        <v>0</v>
      </c>
      <c r="J462" s="289" t="e">
        <f>#REF!+I462</f>
        <v>#REF!</v>
      </c>
    </row>
    <row r="463" spans="1:10" s="292" customFormat="1" ht="206.25" customHeight="1" hidden="1">
      <c r="A463" s="88" t="s">
        <v>34</v>
      </c>
      <c r="B463" s="79" t="s">
        <v>119</v>
      </c>
      <c r="C463" s="80" t="s">
        <v>119</v>
      </c>
      <c r="D463" s="81" t="s">
        <v>132</v>
      </c>
      <c r="E463" s="82" t="s">
        <v>106</v>
      </c>
      <c r="F463" s="80" t="s">
        <v>35</v>
      </c>
      <c r="G463" s="99"/>
      <c r="H463" s="283"/>
      <c r="I463" s="281">
        <f>I464</f>
        <v>0</v>
      </c>
      <c r="J463" s="289" t="e">
        <f>#REF!+I463</f>
        <v>#REF!</v>
      </c>
    </row>
    <row r="464" spans="1:10" s="292" customFormat="1" ht="18.75" customHeight="1" hidden="1">
      <c r="A464" s="78" t="s">
        <v>167</v>
      </c>
      <c r="B464" s="79" t="s">
        <v>119</v>
      </c>
      <c r="C464" s="80" t="s">
        <v>119</v>
      </c>
      <c r="D464" s="81" t="s">
        <v>132</v>
      </c>
      <c r="E464" s="82" t="s">
        <v>106</v>
      </c>
      <c r="F464" s="80" t="s">
        <v>35</v>
      </c>
      <c r="G464" s="83" t="s">
        <v>168</v>
      </c>
      <c r="H464" s="283"/>
      <c r="I464" s="281">
        <v>0</v>
      </c>
      <c r="J464" s="289" t="e">
        <f>#REF!+I464</f>
        <v>#REF!</v>
      </c>
    </row>
    <row r="465" spans="1:10" s="292" customFormat="1" ht="168.75" customHeight="1" hidden="1">
      <c r="A465" s="88" t="s">
        <v>36</v>
      </c>
      <c r="B465" s="79" t="s">
        <v>119</v>
      </c>
      <c r="C465" s="80" t="s">
        <v>119</v>
      </c>
      <c r="D465" s="81" t="s">
        <v>132</v>
      </c>
      <c r="E465" s="82" t="s">
        <v>106</v>
      </c>
      <c r="F465" s="80" t="s">
        <v>37</v>
      </c>
      <c r="G465" s="99"/>
      <c r="H465" s="283"/>
      <c r="I465" s="281">
        <f>I466</f>
        <v>0</v>
      </c>
      <c r="J465" s="289" t="e">
        <f>#REF!+I465</f>
        <v>#REF!</v>
      </c>
    </row>
    <row r="466" spans="1:10" s="292" customFormat="1" ht="18.75" customHeight="1" hidden="1">
      <c r="A466" s="78" t="s">
        <v>167</v>
      </c>
      <c r="B466" s="79" t="s">
        <v>119</v>
      </c>
      <c r="C466" s="80" t="s">
        <v>119</v>
      </c>
      <c r="D466" s="81" t="s">
        <v>132</v>
      </c>
      <c r="E466" s="82" t="s">
        <v>106</v>
      </c>
      <c r="F466" s="80" t="s">
        <v>37</v>
      </c>
      <c r="G466" s="83" t="s">
        <v>168</v>
      </c>
      <c r="H466" s="283"/>
      <c r="I466" s="281">
        <v>0</v>
      </c>
      <c r="J466" s="289" t="e">
        <f>#REF!+I466</f>
        <v>#REF!</v>
      </c>
    </row>
    <row r="467" spans="1:10" s="292" customFormat="1" ht="168.75" customHeight="1" hidden="1">
      <c r="A467" s="88" t="s">
        <v>38</v>
      </c>
      <c r="B467" s="79" t="s">
        <v>119</v>
      </c>
      <c r="C467" s="80" t="s">
        <v>119</v>
      </c>
      <c r="D467" s="81" t="s">
        <v>132</v>
      </c>
      <c r="E467" s="82" t="s">
        <v>106</v>
      </c>
      <c r="F467" s="80" t="s">
        <v>39</v>
      </c>
      <c r="G467" s="99"/>
      <c r="H467" s="283"/>
      <c r="I467" s="281">
        <f>I468</f>
        <v>0</v>
      </c>
      <c r="J467" s="289" t="e">
        <f>#REF!+I467</f>
        <v>#REF!</v>
      </c>
    </row>
    <row r="468" spans="1:10" s="292" customFormat="1" ht="18.75" customHeight="1" hidden="1">
      <c r="A468" s="78" t="s">
        <v>167</v>
      </c>
      <c r="B468" s="79" t="s">
        <v>119</v>
      </c>
      <c r="C468" s="80" t="s">
        <v>119</v>
      </c>
      <c r="D468" s="81" t="s">
        <v>132</v>
      </c>
      <c r="E468" s="82" t="s">
        <v>106</v>
      </c>
      <c r="F468" s="80" t="s">
        <v>39</v>
      </c>
      <c r="G468" s="83" t="s">
        <v>168</v>
      </c>
      <c r="H468" s="283"/>
      <c r="I468" s="281">
        <v>0</v>
      </c>
      <c r="J468" s="289" t="e">
        <f>#REF!+I468</f>
        <v>#REF!</v>
      </c>
    </row>
    <row r="469" spans="1:10" s="292" customFormat="1" ht="206.25" customHeight="1" hidden="1">
      <c r="A469" s="88" t="s">
        <v>40</v>
      </c>
      <c r="B469" s="79" t="s">
        <v>119</v>
      </c>
      <c r="C469" s="80" t="s">
        <v>119</v>
      </c>
      <c r="D469" s="81" t="s">
        <v>132</v>
      </c>
      <c r="E469" s="82" t="s">
        <v>106</v>
      </c>
      <c r="F469" s="80" t="s">
        <v>41</v>
      </c>
      <c r="G469" s="99"/>
      <c r="H469" s="283"/>
      <c r="I469" s="281">
        <f>I470</f>
        <v>0</v>
      </c>
      <c r="J469" s="289" t="e">
        <f>#REF!+I469</f>
        <v>#REF!</v>
      </c>
    </row>
    <row r="470" spans="1:10" s="292" customFormat="1" ht="18.75" customHeight="1" hidden="1">
      <c r="A470" s="78" t="s">
        <v>167</v>
      </c>
      <c r="B470" s="79" t="s">
        <v>119</v>
      </c>
      <c r="C470" s="80" t="s">
        <v>119</v>
      </c>
      <c r="D470" s="81" t="s">
        <v>132</v>
      </c>
      <c r="E470" s="82" t="s">
        <v>106</v>
      </c>
      <c r="F470" s="80" t="s">
        <v>41</v>
      </c>
      <c r="G470" s="83" t="s">
        <v>168</v>
      </c>
      <c r="H470" s="283"/>
      <c r="I470" s="281">
        <v>0</v>
      </c>
      <c r="J470" s="289" t="e">
        <f>#REF!+I470</f>
        <v>#REF!</v>
      </c>
    </row>
    <row r="471" spans="1:10" s="291" customFormat="1" ht="187.5" customHeight="1" hidden="1">
      <c r="A471" s="88" t="s">
        <v>42</v>
      </c>
      <c r="B471" s="79" t="s">
        <v>119</v>
      </c>
      <c r="C471" s="80" t="s">
        <v>119</v>
      </c>
      <c r="D471" s="81" t="s">
        <v>132</v>
      </c>
      <c r="E471" s="82" t="s">
        <v>106</v>
      </c>
      <c r="F471" s="80" t="s">
        <v>43</v>
      </c>
      <c r="G471" s="99"/>
      <c r="H471" s="283"/>
      <c r="I471" s="281">
        <f>I472</f>
        <v>0</v>
      </c>
      <c r="J471" s="289" t="e">
        <f>#REF!+I471</f>
        <v>#REF!</v>
      </c>
    </row>
    <row r="472" spans="1:10" s="292" customFormat="1" ht="18.75" customHeight="1" hidden="1">
      <c r="A472" s="78" t="s">
        <v>167</v>
      </c>
      <c r="B472" s="79" t="s">
        <v>119</v>
      </c>
      <c r="C472" s="80" t="s">
        <v>119</v>
      </c>
      <c r="D472" s="81" t="s">
        <v>132</v>
      </c>
      <c r="E472" s="82" t="s">
        <v>106</v>
      </c>
      <c r="F472" s="80" t="s">
        <v>43</v>
      </c>
      <c r="G472" s="83" t="s">
        <v>168</v>
      </c>
      <c r="H472" s="283"/>
      <c r="I472" s="281">
        <v>0</v>
      </c>
      <c r="J472" s="289" t="e">
        <f>#REF!+I472</f>
        <v>#REF!</v>
      </c>
    </row>
    <row r="473" spans="1:10" s="292" customFormat="1" ht="93.75" customHeight="1" hidden="1">
      <c r="A473" s="86" t="s">
        <v>44</v>
      </c>
      <c r="B473" s="66" t="s">
        <v>119</v>
      </c>
      <c r="C473" s="72" t="s">
        <v>119</v>
      </c>
      <c r="D473" s="73" t="s">
        <v>132</v>
      </c>
      <c r="E473" s="74" t="s">
        <v>107</v>
      </c>
      <c r="F473" s="72" t="s">
        <v>166</v>
      </c>
      <c r="G473" s="99"/>
      <c r="H473" s="283"/>
      <c r="I473" s="276">
        <f>I474+I476</f>
        <v>0</v>
      </c>
      <c r="J473" s="289" t="e">
        <f>#REF!+I473</f>
        <v>#REF!</v>
      </c>
    </row>
    <row r="474" spans="1:10" s="292" customFormat="1" ht="168.75" customHeight="1" hidden="1">
      <c r="A474" s="88" t="s">
        <v>45</v>
      </c>
      <c r="B474" s="79" t="s">
        <v>119</v>
      </c>
      <c r="C474" s="80" t="s">
        <v>119</v>
      </c>
      <c r="D474" s="81" t="s">
        <v>132</v>
      </c>
      <c r="E474" s="82" t="s">
        <v>107</v>
      </c>
      <c r="F474" s="80" t="s">
        <v>46</v>
      </c>
      <c r="G474" s="99"/>
      <c r="H474" s="283"/>
      <c r="I474" s="281">
        <f>I475</f>
        <v>0</v>
      </c>
      <c r="J474" s="289" t="e">
        <f>#REF!+I474</f>
        <v>#REF!</v>
      </c>
    </row>
    <row r="475" spans="1:10" s="292" customFormat="1" ht="18.75" customHeight="1" hidden="1">
      <c r="A475" s="78" t="s">
        <v>167</v>
      </c>
      <c r="B475" s="79" t="s">
        <v>119</v>
      </c>
      <c r="C475" s="80" t="s">
        <v>119</v>
      </c>
      <c r="D475" s="81" t="s">
        <v>132</v>
      </c>
      <c r="E475" s="82" t="s">
        <v>107</v>
      </c>
      <c r="F475" s="80" t="s">
        <v>46</v>
      </c>
      <c r="G475" s="83" t="s">
        <v>168</v>
      </c>
      <c r="H475" s="283"/>
      <c r="I475" s="281">
        <v>0</v>
      </c>
      <c r="J475" s="289" t="e">
        <f>#REF!+I475</f>
        <v>#REF!</v>
      </c>
    </row>
    <row r="476" spans="1:10" s="292" customFormat="1" ht="187.5" customHeight="1" hidden="1">
      <c r="A476" s="88" t="s">
        <v>47</v>
      </c>
      <c r="B476" s="79" t="s">
        <v>119</v>
      </c>
      <c r="C476" s="80" t="s">
        <v>119</v>
      </c>
      <c r="D476" s="81" t="s">
        <v>132</v>
      </c>
      <c r="E476" s="82" t="s">
        <v>107</v>
      </c>
      <c r="F476" s="80" t="s">
        <v>48</v>
      </c>
      <c r="G476" s="99"/>
      <c r="H476" s="283"/>
      <c r="I476" s="281">
        <f>I477</f>
        <v>0</v>
      </c>
      <c r="J476" s="289" t="e">
        <f>#REF!+I476</f>
        <v>#REF!</v>
      </c>
    </row>
    <row r="477" spans="1:10" s="291" customFormat="1" ht="18.75" customHeight="1" hidden="1">
      <c r="A477" s="78" t="s">
        <v>167</v>
      </c>
      <c r="B477" s="79" t="s">
        <v>119</v>
      </c>
      <c r="C477" s="80" t="s">
        <v>119</v>
      </c>
      <c r="D477" s="81" t="s">
        <v>132</v>
      </c>
      <c r="E477" s="82" t="s">
        <v>107</v>
      </c>
      <c r="F477" s="80" t="s">
        <v>48</v>
      </c>
      <c r="G477" s="83" t="s">
        <v>168</v>
      </c>
      <c r="H477" s="283"/>
      <c r="I477" s="281">
        <v>0</v>
      </c>
      <c r="J477" s="289" t="e">
        <f>#REF!+I477</f>
        <v>#REF!</v>
      </c>
    </row>
    <row r="478" spans="1:10" s="291" customFormat="1" ht="112.5" customHeight="1" hidden="1">
      <c r="A478" s="86" t="s">
        <v>49</v>
      </c>
      <c r="B478" s="66" t="s">
        <v>119</v>
      </c>
      <c r="C478" s="72" t="s">
        <v>119</v>
      </c>
      <c r="D478" s="73" t="s">
        <v>132</v>
      </c>
      <c r="E478" s="74" t="s">
        <v>108</v>
      </c>
      <c r="F478" s="72" t="s">
        <v>166</v>
      </c>
      <c r="G478" s="99"/>
      <c r="H478" s="283"/>
      <c r="I478" s="276">
        <f>I479+I481+I483</f>
        <v>0</v>
      </c>
      <c r="J478" s="289" t="e">
        <f>#REF!+I478</f>
        <v>#REF!</v>
      </c>
    </row>
    <row r="479" spans="1:10" s="291" customFormat="1" ht="187.5" customHeight="1" hidden="1">
      <c r="A479" s="88" t="s">
        <v>50</v>
      </c>
      <c r="B479" s="79" t="s">
        <v>119</v>
      </c>
      <c r="C479" s="80" t="s">
        <v>119</v>
      </c>
      <c r="D479" s="81" t="s">
        <v>132</v>
      </c>
      <c r="E479" s="82" t="s">
        <v>108</v>
      </c>
      <c r="F479" s="80" t="s">
        <v>51</v>
      </c>
      <c r="G479" s="99"/>
      <c r="H479" s="283"/>
      <c r="I479" s="281">
        <f>I480</f>
        <v>0</v>
      </c>
      <c r="J479" s="289" t="e">
        <f>#REF!+I479</f>
        <v>#REF!</v>
      </c>
    </row>
    <row r="480" spans="1:10" s="291" customFormat="1" ht="18.75" customHeight="1" hidden="1">
      <c r="A480" s="78" t="s">
        <v>167</v>
      </c>
      <c r="B480" s="79" t="s">
        <v>119</v>
      </c>
      <c r="C480" s="80" t="s">
        <v>119</v>
      </c>
      <c r="D480" s="81" t="s">
        <v>132</v>
      </c>
      <c r="E480" s="82" t="s">
        <v>108</v>
      </c>
      <c r="F480" s="80" t="s">
        <v>51</v>
      </c>
      <c r="G480" s="83" t="s">
        <v>168</v>
      </c>
      <c r="H480" s="283"/>
      <c r="I480" s="281">
        <v>0</v>
      </c>
      <c r="J480" s="289" t="e">
        <f>#REF!+I480</f>
        <v>#REF!</v>
      </c>
    </row>
    <row r="481" spans="1:10" s="292" customFormat="1" ht="187.5" customHeight="1" hidden="1">
      <c r="A481" s="88" t="s">
        <v>52</v>
      </c>
      <c r="B481" s="79" t="s">
        <v>119</v>
      </c>
      <c r="C481" s="80" t="s">
        <v>119</v>
      </c>
      <c r="D481" s="81" t="s">
        <v>132</v>
      </c>
      <c r="E481" s="82" t="s">
        <v>108</v>
      </c>
      <c r="F481" s="80" t="s">
        <v>53</v>
      </c>
      <c r="G481" s="99"/>
      <c r="H481" s="283"/>
      <c r="I481" s="281">
        <f>I482</f>
        <v>0</v>
      </c>
      <c r="J481" s="289" t="e">
        <f>#REF!+I481</f>
        <v>#REF!</v>
      </c>
    </row>
    <row r="482" spans="1:10" s="292" customFormat="1" ht="18.75" customHeight="1" hidden="1">
      <c r="A482" s="78" t="s">
        <v>167</v>
      </c>
      <c r="B482" s="79" t="s">
        <v>119</v>
      </c>
      <c r="C482" s="80" t="s">
        <v>119</v>
      </c>
      <c r="D482" s="81" t="s">
        <v>132</v>
      </c>
      <c r="E482" s="82" t="s">
        <v>108</v>
      </c>
      <c r="F482" s="80" t="s">
        <v>53</v>
      </c>
      <c r="G482" s="83" t="s">
        <v>168</v>
      </c>
      <c r="H482" s="283"/>
      <c r="I482" s="281">
        <v>0</v>
      </c>
      <c r="J482" s="289" t="e">
        <f>#REF!+I482</f>
        <v>#REF!</v>
      </c>
    </row>
    <row r="483" spans="1:10" s="292" customFormat="1" ht="187.5" customHeight="1" hidden="1">
      <c r="A483" s="88" t="s">
        <v>54</v>
      </c>
      <c r="B483" s="79" t="s">
        <v>119</v>
      </c>
      <c r="C483" s="80" t="s">
        <v>119</v>
      </c>
      <c r="D483" s="81" t="s">
        <v>132</v>
      </c>
      <c r="E483" s="82" t="s">
        <v>108</v>
      </c>
      <c r="F483" s="80" t="s">
        <v>55</v>
      </c>
      <c r="G483" s="99"/>
      <c r="H483" s="283"/>
      <c r="I483" s="281">
        <f>I484</f>
        <v>0</v>
      </c>
      <c r="J483" s="289" t="e">
        <f>#REF!+I483</f>
        <v>#REF!</v>
      </c>
    </row>
    <row r="484" spans="1:10" s="292" customFormat="1" ht="18.75" customHeight="1" hidden="1">
      <c r="A484" s="78" t="s">
        <v>167</v>
      </c>
      <c r="B484" s="79" t="s">
        <v>119</v>
      </c>
      <c r="C484" s="80" t="s">
        <v>119</v>
      </c>
      <c r="D484" s="81" t="s">
        <v>132</v>
      </c>
      <c r="E484" s="82" t="s">
        <v>108</v>
      </c>
      <c r="F484" s="80" t="s">
        <v>55</v>
      </c>
      <c r="G484" s="83" t="s">
        <v>168</v>
      </c>
      <c r="H484" s="283"/>
      <c r="I484" s="281">
        <v>0</v>
      </c>
      <c r="J484" s="289" t="e">
        <f>#REF!+I484</f>
        <v>#REF!</v>
      </c>
    </row>
    <row r="485" spans="1:10" s="292" customFormat="1" ht="37.5" customHeight="1" hidden="1">
      <c r="A485" s="78" t="s">
        <v>345</v>
      </c>
      <c r="B485" s="79" t="s">
        <v>137</v>
      </c>
      <c r="C485" s="80" t="s">
        <v>113</v>
      </c>
      <c r="D485" s="81" t="s">
        <v>80</v>
      </c>
      <c r="E485" s="82" t="s">
        <v>81</v>
      </c>
      <c r="F485" s="80" t="s">
        <v>319</v>
      </c>
      <c r="G485" s="83"/>
      <c r="H485" s="283"/>
      <c r="I485" s="281">
        <f>I487</f>
        <v>0</v>
      </c>
      <c r="J485" s="281" t="e">
        <f>J487</f>
        <v>#REF!</v>
      </c>
    </row>
    <row r="486" spans="1:10" s="292" customFormat="1" ht="37.5" customHeight="1" hidden="1">
      <c r="A486" s="78" t="s">
        <v>77</v>
      </c>
      <c r="B486" s="79" t="s">
        <v>137</v>
      </c>
      <c r="C486" s="80" t="s">
        <v>113</v>
      </c>
      <c r="D486" s="81" t="s">
        <v>80</v>
      </c>
      <c r="E486" s="82" t="s">
        <v>81</v>
      </c>
      <c r="F486" s="80" t="s">
        <v>376</v>
      </c>
      <c r="G486" s="83">
        <v>850</v>
      </c>
      <c r="H486" s="283">
        <v>0</v>
      </c>
      <c r="I486" s="281"/>
      <c r="J486" s="281"/>
    </row>
    <row r="487" spans="1:10" s="292" customFormat="1" ht="43.5" customHeight="1" hidden="1">
      <c r="A487" s="78" t="s">
        <v>308</v>
      </c>
      <c r="B487" s="81" t="s">
        <v>137</v>
      </c>
      <c r="C487" s="80" t="s">
        <v>113</v>
      </c>
      <c r="D487" s="81"/>
      <c r="E487" s="82"/>
      <c r="F487" s="80"/>
      <c r="G487" s="83"/>
      <c r="H487" s="283"/>
      <c r="I487" s="281">
        <f>I488</f>
        <v>0</v>
      </c>
      <c r="J487" s="289" t="e">
        <f>#REF!+I487</f>
        <v>#REF!</v>
      </c>
    </row>
    <row r="488" spans="1:10" s="292" customFormat="1" ht="39.75" customHeight="1" hidden="1">
      <c r="A488" s="78" t="s">
        <v>205</v>
      </c>
      <c r="B488" s="81" t="s">
        <v>137</v>
      </c>
      <c r="C488" s="80" t="s">
        <v>113</v>
      </c>
      <c r="D488" s="81"/>
      <c r="E488" s="82"/>
      <c r="F488" s="80"/>
      <c r="G488" s="83"/>
      <c r="H488" s="283"/>
      <c r="I488" s="281">
        <v>0</v>
      </c>
      <c r="J488" s="289" t="e">
        <f>#REF!+I488</f>
        <v>#REF!</v>
      </c>
    </row>
    <row r="489" spans="1:10" s="292" customFormat="1" ht="55.5" customHeight="1" hidden="1">
      <c r="A489" s="78" t="s">
        <v>424</v>
      </c>
      <c r="B489" s="81" t="s">
        <v>137</v>
      </c>
      <c r="C489" s="80" t="s">
        <v>113</v>
      </c>
      <c r="D489" s="81" t="s">
        <v>80</v>
      </c>
      <c r="E489" s="82" t="s">
        <v>81</v>
      </c>
      <c r="F489" s="80" t="s">
        <v>423</v>
      </c>
      <c r="G489" s="83"/>
      <c r="H489" s="283">
        <f>H490</f>
        <v>0</v>
      </c>
      <c r="I489" s="281"/>
      <c r="J489" s="289"/>
    </row>
    <row r="490" spans="1:10" s="292" customFormat="1" ht="64.5" customHeight="1" hidden="1">
      <c r="A490" s="78" t="s">
        <v>205</v>
      </c>
      <c r="B490" s="81" t="s">
        <v>137</v>
      </c>
      <c r="C490" s="80" t="s">
        <v>113</v>
      </c>
      <c r="D490" s="81" t="s">
        <v>80</v>
      </c>
      <c r="E490" s="82" t="s">
        <v>81</v>
      </c>
      <c r="F490" s="80" t="s">
        <v>423</v>
      </c>
      <c r="G490" s="83">
        <v>240</v>
      </c>
      <c r="H490" s="283">
        <v>0</v>
      </c>
      <c r="I490" s="281"/>
      <c r="J490" s="289"/>
    </row>
    <row r="491" spans="1:10" s="292" customFormat="1" ht="26.25" customHeight="1" hidden="1">
      <c r="A491" s="78" t="s">
        <v>77</v>
      </c>
      <c r="B491" s="81" t="s">
        <v>137</v>
      </c>
      <c r="C491" s="80" t="s">
        <v>113</v>
      </c>
      <c r="D491" s="81" t="s">
        <v>80</v>
      </c>
      <c r="E491" s="82" t="s">
        <v>81</v>
      </c>
      <c r="F491" s="80" t="s">
        <v>376</v>
      </c>
      <c r="G491" s="83">
        <v>850</v>
      </c>
      <c r="H491" s="283">
        <v>0</v>
      </c>
      <c r="I491" s="281"/>
      <c r="J491" s="289"/>
    </row>
    <row r="492" spans="1:10" s="330" customFormat="1" ht="15.75">
      <c r="A492" s="300" t="s">
        <v>89</v>
      </c>
      <c r="B492" s="301" t="s">
        <v>132</v>
      </c>
      <c r="C492" s="294" t="s">
        <v>111</v>
      </c>
      <c r="D492" s="230"/>
      <c r="E492" s="231"/>
      <c r="F492" s="294"/>
      <c r="G492" s="232"/>
      <c r="H492" s="296">
        <f>H493</f>
        <v>3702.2</v>
      </c>
      <c r="I492" s="123">
        <f>I493</f>
        <v>0</v>
      </c>
      <c r="J492" s="123" t="e">
        <f>#REF!+I492</f>
        <v>#REF!</v>
      </c>
    </row>
    <row r="493" spans="1:10" s="278" customFormat="1" ht="15.75">
      <c r="A493" s="127" t="s">
        <v>145</v>
      </c>
      <c r="B493" s="70" t="s">
        <v>132</v>
      </c>
      <c r="C493" s="129" t="s">
        <v>110</v>
      </c>
      <c r="D493" s="128"/>
      <c r="E493" s="130"/>
      <c r="F493" s="129"/>
      <c r="G493" s="285"/>
      <c r="H493" s="286">
        <f>H494</f>
        <v>3702.2</v>
      </c>
      <c r="I493" s="289">
        <f>I494</f>
        <v>0</v>
      </c>
      <c r="J493" s="289" t="e">
        <f>J494</f>
        <v>#REF!</v>
      </c>
    </row>
    <row r="494" spans="1:10" s="292" customFormat="1" ht="72.75" customHeight="1">
      <c r="A494" s="102" t="s">
        <v>475</v>
      </c>
      <c r="B494" s="91" t="s">
        <v>132</v>
      </c>
      <c r="C494" s="92" t="s">
        <v>110</v>
      </c>
      <c r="D494" s="93" t="s">
        <v>113</v>
      </c>
      <c r="E494" s="94" t="s">
        <v>165</v>
      </c>
      <c r="F494" s="92" t="s">
        <v>280</v>
      </c>
      <c r="G494" s="103"/>
      <c r="H494" s="275">
        <f>H495+H505</f>
        <v>3702.2</v>
      </c>
      <c r="I494" s="276">
        <f>I495+I503</f>
        <v>0</v>
      </c>
      <c r="J494" s="276" t="e">
        <f>J495+J503</f>
        <v>#REF!</v>
      </c>
    </row>
    <row r="495" spans="1:10" s="292" customFormat="1" ht="50.25" customHeight="1">
      <c r="A495" s="86" t="s">
        <v>11</v>
      </c>
      <c r="B495" s="66" t="s">
        <v>132</v>
      </c>
      <c r="C495" s="72" t="s">
        <v>110</v>
      </c>
      <c r="D495" s="73" t="s">
        <v>113</v>
      </c>
      <c r="E495" s="74" t="s">
        <v>106</v>
      </c>
      <c r="F495" s="72" t="s">
        <v>280</v>
      </c>
      <c r="G495" s="99"/>
      <c r="H495" s="280">
        <f>H496</f>
        <v>2940.2</v>
      </c>
      <c r="I495" s="276">
        <f>I497</f>
        <v>0</v>
      </c>
      <c r="J495" s="289" t="e">
        <f>#REF!+I495</f>
        <v>#REF!</v>
      </c>
    </row>
    <row r="496" spans="1:10" s="292" customFormat="1" ht="54.75" customHeight="1">
      <c r="A496" s="86" t="s">
        <v>489</v>
      </c>
      <c r="B496" s="66" t="s">
        <v>132</v>
      </c>
      <c r="C496" s="72" t="s">
        <v>110</v>
      </c>
      <c r="D496" s="73" t="s">
        <v>113</v>
      </c>
      <c r="E496" s="74" t="s">
        <v>106</v>
      </c>
      <c r="F496" s="72" t="s">
        <v>281</v>
      </c>
      <c r="G496" s="99"/>
      <c r="H496" s="280">
        <f>H497+H503+H501</f>
        <v>2940.2</v>
      </c>
      <c r="I496" s="276"/>
      <c r="J496" s="289"/>
    </row>
    <row r="497" spans="1:10" s="292" customFormat="1" ht="55.5" customHeight="1">
      <c r="A497" s="134" t="s">
        <v>389</v>
      </c>
      <c r="B497" s="79" t="s">
        <v>132</v>
      </c>
      <c r="C497" s="80" t="s">
        <v>110</v>
      </c>
      <c r="D497" s="81" t="s">
        <v>113</v>
      </c>
      <c r="E497" s="82" t="s">
        <v>106</v>
      </c>
      <c r="F497" s="80" t="s">
        <v>282</v>
      </c>
      <c r="G497" s="99"/>
      <c r="H497" s="280">
        <f>H498</f>
        <v>1704.3</v>
      </c>
      <c r="I497" s="281">
        <f>I498</f>
        <v>0</v>
      </c>
      <c r="J497" s="289" t="e">
        <f>#REF!+I497</f>
        <v>#REF!</v>
      </c>
    </row>
    <row r="498" spans="1:10" s="292" customFormat="1" ht="26.25" customHeight="1">
      <c r="A498" s="109" t="s">
        <v>209</v>
      </c>
      <c r="B498" s="79" t="s">
        <v>132</v>
      </c>
      <c r="C498" s="80" t="s">
        <v>110</v>
      </c>
      <c r="D498" s="81" t="s">
        <v>113</v>
      </c>
      <c r="E498" s="82" t="s">
        <v>106</v>
      </c>
      <c r="F498" s="80" t="s">
        <v>282</v>
      </c>
      <c r="G498" s="83">
        <v>610</v>
      </c>
      <c r="H498" s="283">
        <v>1704.3</v>
      </c>
      <c r="I498" s="281">
        <v>0</v>
      </c>
      <c r="J498" s="289" t="e">
        <f>#REF!+I498</f>
        <v>#REF!</v>
      </c>
    </row>
    <row r="499" spans="1:10" s="292" customFormat="1" ht="51.75" customHeight="1" hidden="1">
      <c r="A499" s="109" t="s">
        <v>522</v>
      </c>
      <c r="B499" s="79" t="s">
        <v>132</v>
      </c>
      <c r="C499" s="80" t="s">
        <v>110</v>
      </c>
      <c r="D499" s="81"/>
      <c r="E499" s="82"/>
      <c r="F499" s="80"/>
      <c r="G499" s="83"/>
      <c r="H499" s="280"/>
      <c r="I499" s="281"/>
      <c r="J499" s="289"/>
    </row>
    <row r="500" spans="1:10" s="292" customFormat="1" ht="38.25" customHeight="1" hidden="1">
      <c r="A500" s="109" t="s">
        <v>209</v>
      </c>
      <c r="B500" s="79" t="s">
        <v>132</v>
      </c>
      <c r="C500" s="80" t="s">
        <v>110</v>
      </c>
      <c r="D500" s="81"/>
      <c r="E500" s="82"/>
      <c r="F500" s="80"/>
      <c r="G500" s="83"/>
      <c r="H500" s="280"/>
      <c r="I500" s="281"/>
      <c r="J500" s="289"/>
    </row>
    <row r="501" spans="1:10" s="292" customFormat="1" ht="38.25" customHeight="1">
      <c r="A501" s="109" t="s">
        <v>522</v>
      </c>
      <c r="B501" s="104" t="s">
        <v>132</v>
      </c>
      <c r="C501" s="96" t="s">
        <v>110</v>
      </c>
      <c r="D501" s="105" t="s">
        <v>113</v>
      </c>
      <c r="E501" s="106" t="s">
        <v>106</v>
      </c>
      <c r="F501" s="96" t="s">
        <v>452</v>
      </c>
      <c r="G501" s="107"/>
      <c r="H501" s="283">
        <f>H502</f>
        <v>650</v>
      </c>
      <c r="I501" s="281"/>
      <c r="J501" s="289"/>
    </row>
    <row r="502" spans="1:10" s="292" customFormat="1" ht="24.75" customHeight="1">
      <c r="A502" s="109" t="s">
        <v>209</v>
      </c>
      <c r="B502" s="104" t="s">
        <v>132</v>
      </c>
      <c r="C502" s="96" t="s">
        <v>110</v>
      </c>
      <c r="D502" s="105" t="s">
        <v>113</v>
      </c>
      <c r="E502" s="106" t="s">
        <v>106</v>
      </c>
      <c r="F502" s="96" t="s">
        <v>452</v>
      </c>
      <c r="G502" s="107">
        <v>610</v>
      </c>
      <c r="H502" s="283">
        <v>650</v>
      </c>
      <c r="I502" s="281"/>
      <c r="J502" s="289"/>
    </row>
    <row r="503" spans="1:10" s="292" customFormat="1" ht="49.5" customHeight="1">
      <c r="A503" s="78" t="s">
        <v>419</v>
      </c>
      <c r="B503" s="79" t="s">
        <v>132</v>
      </c>
      <c r="C503" s="80" t="s">
        <v>110</v>
      </c>
      <c r="D503" s="81" t="s">
        <v>113</v>
      </c>
      <c r="E503" s="82" t="s">
        <v>106</v>
      </c>
      <c r="F503" s="80" t="s">
        <v>451</v>
      </c>
      <c r="G503" s="83"/>
      <c r="H503" s="280">
        <f>H504</f>
        <v>585.9</v>
      </c>
      <c r="I503" s="276">
        <f>I505+I510+I507</f>
        <v>0</v>
      </c>
      <c r="J503" s="276" t="e">
        <f>J505+J507+J509</f>
        <v>#REF!</v>
      </c>
    </row>
    <row r="504" spans="1:10" s="292" customFormat="1" ht="30.75" customHeight="1">
      <c r="A504" s="78" t="s">
        <v>13</v>
      </c>
      <c r="B504" s="79" t="s">
        <v>132</v>
      </c>
      <c r="C504" s="80" t="s">
        <v>110</v>
      </c>
      <c r="D504" s="81" t="s">
        <v>113</v>
      </c>
      <c r="E504" s="82" t="s">
        <v>106</v>
      </c>
      <c r="F504" s="80" t="s">
        <v>451</v>
      </c>
      <c r="G504" s="83">
        <v>610</v>
      </c>
      <c r="H504" s="283">
        <v>585.9</v>
      </c>
      <c r="I504" s="276"/>
      <c r="J504" s="276"/>
    </row>
    <row r="505" spans="1:10" s="292" customFormat="1" ht="42.75" customHeight="1">
      <c r="A505" s="86" t="s">
        <v>12</v>
      </c>
      <c r="B505" s="66" t="s">
        <v>132</v>
      </c>
      <c r="C505" s="72" t="s">
        <v>110</v>
      </c>
      <c r="D505" s="73" t="s">
        <v>113</v>
      </c>
      <c r="E505" s="74" t="s">
        <v>107</v>
      </c>
      <c r="F505" s="72" t="s">
        <v>280</v>
      </c>
      <c r="G505" s="125"/>
      <c r="H505" s="279">
        <f>H506</f>
        <v>762</v>
      </c>
      <c r="I505" s="281">
        <f>I506</f>
        <v>0</v>
      </c>
      <c r="J505" s="289" t="e">
        <f>#REF!+I505</f>
        <v>#REF!</v>
      </c>
    </row>
    <row r="506" spans="1:10" s="292" customFormat="1" ht="45.75" customHeight="1">
      <c r="A506" s="86" t="s">
        <v>278</v>
      </c>
      <c r="B506" s="66" t="s">
        <v>132</v>
      </c>
      <c r="C506" s="72" t="s">
        <v>110</v>
      </c>
      <c r="D506" s="73" t="s">
        <v>113</v>
      </c>
      <c r="E506" s="74" t="s">
        <v>107</v>
      </c>
      <c r="F506" s="72" t="s">
        <v>281</v>
      </c>
      <c r="G506" s="125"/>
      <c r="H506" s="279">
        <f>H511+H515+H513</f>
        <v>762</v>
      </c>
      <c r="I506" s="281">
        <v>0</v>
      </c>
      <c r="J506" s="289" t="e">
        <f>#REF!+I506</f>
        <v>#REF!</v>
      </c>
    </row>
    <row r="507" spans="1:10" s="291" customFormat="1" ht="69" customHeight="1" hidden="1">
      <c r="A507" s="88" t="s">
        <v>304</v>
      </c>
      <c r="B507" s="79" t="s">
        <v>132</v>
      </c>
      <c r="C507" s="80" t="s">
        <v>110</v>
      </c>
      <c r="D507" s="81" t="s">
        <v>113</v>
      </c>
      <c r="E507" s="82" t="s">
        <v>107</v>
      </c>
      <c r="F507" s="80" t="s">
        <v>305</v>
      </c>
      <c r="G507" s="99"/>
      <c r="H507" s="280">
        <f>H508</f>
        <v>75</v>
      </c>
      <c r="I507" s="154">
        <f>I508</f>
        <v>0</v>
      </c>
      <c r="J507" s="87" t="e">
        <f>J508</f>
        <v>#REF!</v>
      </c>
    </row>
    <row r="508" spans="1:10" s="291" customFormat="1" ht="30" customHeight="1" hidden="1">
      <c r="A508" s="78" t="s">
        <v>209</v>
      </c>
      <c r="B508" s="79" t="s">
        <v>132</v>
      </c>
      <c r="C508" s="80" t="s">
        <v>110</v>
      </c>
      <c r="D508" s="81" t="s">
        <v>113</v>
      </c>
      <c r="E508" s="82" t="s">
        <v>107</v>
      </c>
      <c r="F508" s="80" t="s">
        <v>305</v>
      </c>
      <c r="G508" s="83">
        <v>610</v>
      </c>
      <c r="H508" s="280">
        <v>75</v>
      </c>
      <c r="I508" s="154">
        <v>0</v>
      </c>
      <c r="J508" s="87" t="e">
        <f>#REF!+I508</f>
        <v>#REF!</v>
      </c>
    </row>
    <row r="509" spans="1:10" s="291" customFormat="1" ht="21" customHeight="1" hidden="1">
      <c r="A509" s="78" t="s">
        <v>419</v>
      </c>
      <c r="B509" s="79" t="s">
        <v>132</v>
      </c>
      <c r="C509" s="80" t="s">
        <v>110</v>
      </c>
      <c r="D509" s="81" t="s">
        <v>80</v>
      </c>
      <c r="E509" s="82" t="s">
        <v>81</v>
      </c>
      <c r="F509" s="80" t="s">
        <v>361</v>
      </c>
      <c r="G509" s="83"/>
      <c r="H509" s="280">
        <f>H510</f>
        <v>0</v>
      </c>
      <c r="I509" s="154">
        <f>I510</f>
        <v>0</v>
      </c>
      <c r="J509" s="87" t="e">
        <f>#REF!+I509</f>
        <v>#REF!</v>
      </c>
    </row>
    <row r="510" spans="1:10" s="291" customFormat="1" ht="21.75" customHeight="1" hidden="1">
      <c r="A510" s="78" t="s">
        <v>13</v>
      </c>
      <c r="B510" s="79" t="s">
        <v>132</v>
      </c>
      <c r="C510" s="80" t="s">
        <v>110</v>
      </c>
      <c r="D510" s="81" t="s">
        <v>80</v>
      </c>
      <c r="E510" s="82" t="s">
        <v>81</v>
      </c>
      <c r="F510" s="80" t="s">
        <v>361</v>
      </c>
      <c r="G510" s="83">
        <v>610</v>
      </c>
      <c r="H510" s="280">
        <v>0</v>
      </c>
      <c r="I510" s="154">
        <v>0</v>
      </c>
      <c r="J510" s="87" t="e">
        <f>#REF!+I510</f>
        <v>#REF!</v>
      </c>
    </row>
    <row r="511" spans="1:10" s="291" customFormat="1" ht="66.75" customHeight="1">
      <c r="A511" s="78" t="s">
        <v>304</v>
      </c>
      <c r="B511" s="79" t="s">
        <v>132</v>
      </c>
      <c r="C511" s="80" t="s">
        <v>110</v>
      </c>
      <c r="D511" s="81" t="s">
        <v>113</v>
      </c>
      <c r="E511" s="82" t="s">
        <v>107</v>
      </c>
      <c r="F511" s="80" t="s">
        <v>305</v>
      </c>
      <c r="G511" s="83"/>
      <c r="H511" s="280">
        <f>H512</f>
        <v>84.5</v>
      </c>
      <c r="I511" s="154"/>
      <c r="J511" s="87"/>
    </row>
    <row r="512" spans="1:10" s="291" customFormat="1" ht="27" customHeight="1">
      <c r="A512" s="78" t="s">
        <v>13</v>
      </c>
      <c r="B512" s="79" t="s">
        <v>132</v>
      </c>
      <c r="C512" s="80" t="s">
        <v>110</v>
      </c>
      <c r="D512" s="81" t="s">
        <v>113</v>
      </c>
      <c r="E512" s="82" t="s">
        <v>107</v>
      </c>
      <c r="F512" s="80" t="s">
        <v>305</v>
      </c>
      <c r="G512" s="83">
        <v>610</v>
      </c>
      <c r="H512" s="283">
        <v>84.5</v>
      </c>
      <c r="I512" s="154"/>
      <c r="J512" s="87"/>
    </row>
    <row r="513" spans="1:10" s="291" customFormat="1" ht="44.25" customHeight="1">
      <c r="A513" s="109" t="s">
        <v>558</v>
      </c>
      <c r="B513" s="104" t="s">
        <v>132</v>
      </c>
      <c r="C513" s="96" t="s">
        <v>110</v>
      </c>
      <c r="D513" s="105" t="s">
        <v>113</v>
      </c>
      <c r="E513" s="106" t="s">
        <v>107</v>
      </c>
      <c r="F513" s="96" t="s">
        <v>557</v>
      </c>
      <c r="G513" s="107"/>
      <c r="H513" s="283">
        <f>H514</f>
        <v>492.5</v>
      </c>
      <c r="I513" s="154"/>
      <c r="J513" s="87"/>
    </row>
    <row r="514" spans="1:10" s="291" customFormat="1" ht="27" customHeight="1">
      <c r="A514" s="109" t="s">
        <v>13</v>
      </c>
      <c r="B514" s="104" t="s">
        <v>132</v>
      </c>
      <c r="C514" s="96" t="s">
        <v>110</v>
      </c>
      <c r="D514" s="105" t="s">
        <v>113</v>
      </c>
      <c r="E514" s="106" t="s">
        <v>107</v>
      </c>
      <c r="F514" s="96" t="s">
        <v>557</v>
      </c>
      <c r="G514" s="107">
        <v>610</v>
      </c>
      <c r="H514" s="283">
        <v>492.5</v>
      </c>
      <c r="I514" s="154"/>
      <c r="J514" s="87"/>
    </row>
    <row r="515" spans="1:10" s="291" customFormat="1" ht="61.5" customHeight="1">
      <c r="A515" s="78" t="s">
        <v>533</v>
      </c>
      <c r="B515" s="79" t="s">
        <v>132</v>
      </c>
      <c r="C515" s="80" t="s">
        <v>110</v>
      </c>
      <c r="D515" s="81" t="s">
        <v>113</v>
      </c>
      <c r="E515" s="82" t="s">
        <v>107</v>
      </c>
      <c r="F515" s="80" t="s">
        <v>531</v>
      </c>
      <c r="G515" s="83"/>
      <c r="H515" s="283">
        <f>H516</f>
        <v>185</v>
      </c>
      <c r="I515" s="154"/>
      <c r="J515" s="87"/>
    </row>
    <row r="516" spans="1:10" s="291" customFormat="1" ht="27" customHeight="1">
      <c r="A516" s="78" t="s">
        <v>532</v>
      </c>
      <c r="B516" s="79" t="s">
        <v>132</v>
      </c>
      <c r="C516" s="80" t="s">
        <v>110</v>
      </c>
      <c r="D516" s="81" t="s">
        <v>113</v>
      </c>
      <c r="E516" s="82" t="s">
        <v>107</v>
      </c>
      <c r="F516" s="80" t="s">
        <v>531</v>
      </c>
      <c r="G516" s="83">
        <v>610</v>
      </c>
      <c r="H516" s="283">
        <v>185</v>
      </c>
      <c r="I516" s="154"/>
      <c r="J516" s="87"/>
    </row>
    <row r="517" spans="1:10" s="330" customFormat="1" ht="15.75">
      <c r="A517" s="300" t="s">
        <v>146</v>
      </c>
      <c r="B517" s="301" t="s">
        <v>127</v>
      </c>
      <c r="C517" s="294" t="s">
        <v>111</v>
      </c>
      <c r="D517" s="230"/>
      <c r="E517" s="231"/>
      <c r="F517" s="294"/>
      <c r="G517" s="232"/>
      <c r="H517" s="296">
        <f>H518+H545</f>
        <v>761.2</v>
      </c>
      <c r="I517" s="123">
        <f>I518+I529+I540</f>
        <v>0</v>
      </c>
      <c r="J517" s="123" t="e">
        <f>#REF!+I517</f>
        <v>#REF!</v>
      </c>
    </row>
    <row r="518" spans="1:10" s="278" customFormat="1" ht="15.75">
      <c r="A518" s="127" t="s">
        <v>397</v>
      </c>
      <c r="B518" s="70" t="s">
        <v>127</v>
      </c>
      <c r="C518" s="129" t="s">
        <v>110</v>
      </c>
      <c r="D518" s="128"/>
      <c r="E518" s="130"/>
      <c r="F518" s="129"/>
      <c r="G518" s="285"/>
      <c r="H518" s="286">
        <f>H524</f>
        <v>761.2</v>
      </c>
      <c r="I518" s="148">
        <f>I524</f>
        <v>0</v>
      </c>
      <c r="J518" s="148" t="e">
        <f>#REF!+I518</f>
        <v>#REF!</v>
      </c>
    </row>
    <row r="519" spans="1:10" s="278" customFormat="1" ht="131.25" customHeight="1" hidden="1">
      <c r="A519" s="86" t="s">
        <v>289</v>
      </c>
      <c r="B519" s="73" t="s">
        <v>127</v>
      </c>
      <c r="C519" s="72" t="s">
        <v>110</v>
      </c>
      <c r="D519" s="73" t="s">
        <v>119</v>
      </c>
      <c r="E519" s="74" t="s">
        <v>165</v>
      </c>
      <c r="F519" s="72" t="s">
        <v>280</v>
      </c>
      <c r="G519" s="75"/>
      <c r="H519" s="279"/>
      <c r="I519" s="148"/>
      <c r="J519" s="148"/>
    </row>
    <row r="520" spans="1:10" s="278" customFormat="1" ht="93.75" customHeight="1" hidden="1">
      <c r="A520" s="86" t="s">
        <v>290</v>
      </c>
      <c r="B520" s="73" t="s">
        <v>127</v>
      </c>
      <c r="C520" s="72" t="s">
        <v>110</v>
      </c>
      <c r="D520" s="73" t="s">
        <v>119</v>
      </c>
      <c r="E520" s="74" t="s">
        <v>106</v>
      </c>
      <c r="F520" s="72" t="s">
        <v>280</v>
      </c>
      <c r="G520" s="75"/>
      <c r="H520" s="279"/>
      <c r="I520" s="148"/>
      <c r="J520" s="148"/>
    </row>
    <row r="521" spans="1:10" s="278" customFormat="1" ht="37.5" customHeight="1" hidden="1">
      <c r="A521" s="98" t="s">
        <v>291</v>
      </c>
      <c r="B521" s="73" t="s">
        <v>127</v>
      </c>
      <c r="C521" s="72" t="s">
        <v>110</v>
      </c>
      <c r="D521" s="73" t="s">
        <v>119</v>
      </c>
      <c r="E521" s="74" t="s">
        <v>106</v>
      </c>
      <c r="F521" s="72" t="s">
        <v>281</v>
      </c>
      <c r="G521" s="75"/>
      <c r="H521" s="279"/>
      <c r="I521" s="148"/>
      <c r="J521" s="148"/>
    </row>
    <row r="522" spans="1:10" s="278" customFormat="1" ht="93.75" customHeight="1" hidden="1">
      <c r="A522" s="78" t="s">
        <v>327</v>
      </c>
      <c r="B522" s="81" t="s">
        <v>127</v>
      </c>
      <c r="C522" s="80" t="s">
        <v>110</v>
      </c>
      <c r="D522" s="81" t="s">
        <v>119</v>
      </c>
      <c r="E522" s="82" t="s">
        <v>165</v>
      </c>
      <c r="F522" s="80" t="s">
        <v>333</v>
      </c>
      <c r="G522" s="135"/>
      <c r="H522" s="280"/>
      <c r="I522" s="148"/>
      <c r="J522" s="148"/>
    </row>
    <row r="523" spans="1:10" s="278" customFormat="1" ht="75" customHeight="1" hidden="1">
      <c r="A523" s="78" t="s">
        <v>207</v>
      </c>
      <c r="B523" s="81" t="s">
        <v>127</v>
      </c>
      <c r="C523" s="80" t="s">
        <v>110</v>
      </c>
      <c r="D523" s="81" t="s">
        <v>119</v>
      </c>
      <c r="E523" s="82" t="s">
        <v>165</v>
      </c>
      <c r="F523" s="80" t="s">
        <v>333</v>
      </c>
      <c r="G523" s="83">
        <v>320</v>
      </c>
      <c r="H523" s="280"/>
      <c r="I523" s="148"/>
      <c r="J523" s="148"/>
    </row>
    <row r="524" spans="1:10" s="278" customFormat="1" ht="39" customHeight="1">
      <c r="A524" s="110" t="s">
        <v>384</v>
      </c>
      <c r="B524" s="91" t="s">
        <v>127</v>
      </c>
      <c r="C524" s="92" t="s">
        <v>110</v>
      </c>
      <c r="D524" s="93" t="s">
        <v>80</v>
      </c>
      <c r="E524" s="94" t="s">
        <v>165</v>
      </c>
      <c r="F524" s="92" t="s">
        <v>280</v>
      </c>
      <c r="G524" s="107"/>
      <c r="H524" s="283">
        <f>H525</f>
        <v>761.2</v>
      </c>
      <c r="I524" s="276">
        <f>I525</f>
        <v>0</v>
      </c>
      <c r="J524" s="289" t="e">
        <f>#REF!+I524</f>
        <v>#REF!</v>
      </c>
    </row>
    <row r="525" spans="1:10" s="278" customFormat="1" ht="21.75" customHeight="1">
      <c r="A525" s="110" t="s">
        <v>339</v>
      </c>
      <c r="B525" s="91" t="s">
        <v>127</v>
      </c>
      <c r="C525" s="92" t="s">
        <v>110</v>
      </c>
      <c r="D525" s="93" t="s">
        <v>80</v>
      </c>
      <c r="E525" s="94" t="s">
        <v>81</v>
      </c>
      <c r="F525" s="92" t="s">
        <v>280</v>
      </c>
      <c r="G525" s="95"/>
      <c r="H525" s="275">
        <f>H526</f>
        <v>761.2</v>
      </c>
      <c r="I525" s="276">
        <f>I527</f>
        <v>0</v>
      </c>
      <c r="J525" s="289" t="e">
        <f>#REF!+I525</f>
        <v>#REF!</v>
      </c>
    </row>
    <row r="526" spans="1:10" s="278" customFormat="1" ht="21.75" customHeight="1">
      <c r="A526" s="110" t="s">
        <v>339</v>
      </c>
      <c r="B526" s="91" t="s">
        <v>127</v>
      </c>
      <c r="C526" s="92" t="s">
        <v>110</v>
      </c>
      <c r="D526" s="93" t="s">
        <v>80</v>
      </c>
      <c r="E526" s="94" t="s">
        <v>81</v>
      </c>
      <c r="F526" s="92" t="s">
        <v>281</v>
      </c>
      <c r="G526" s="95"/>
      <c r="H526" s="275">
        <f>H527</f>
        <v>761.2</v>
      </c>
      <c r="I526" s="276"/>
      <c r="J526" s="289"/>
    </row>
    <row r="527" spans="1:10" s="292" customFormat="1" ht="41.25" customHeight="1">
      <c r="A527" s="109" t="s">
        <v>14</v>
      </c>
      <c r="B527" s="104" t="s">
        <v>127</v>
      </c>
      <c r="C527" s="96" t="s">
        <v>110</v>
      </c>
      <c r="D527" s="105" t="s">
        <v>80</v>
      </c>
      <c r="E527" s="106" t="s">
        <v>81</v>
      </c>
      <c r="F527" s="96" t="s">
        <v>329</v>
      </c>
      <c r="G527" s="107"/>
      <c r="H527" s="283">
        <f>H528</f>
        <v>761.2</v>
      </c>
      <c r="I527" s="281">
        <f>I528</f>
        <v>0</v>
      </c>
      <c r="J527" s="289" t="e">
        <f>#REF!+I527</f>
        <v>#REF!</v>
      </c>
    </row>
    <row r="528" spans="1:10" s="292" customFormat="1" ht="42" customHeight="1">
      <c r="A528" s="109" t="s">
        <v>208</v>
      </c>
      <c r="B528" s="104" t="s">
        <v>127</v>
      </c>
      <c r="C528" s="96" t="s">
        <v>110</v>
      </c>
      <c r="D528" s="105" t="s">
        <v>80</v>
      </c>
      <c r="E528" s="106" t="s">
        <v>81</v>
      </c>
      <c r="F528" s="96" t="s">
        <v>329</v>
      </c>
      <c r="G528" s="107">
        <v>320</v>
      </c>
      <c r="H528" s="283">
        <v>761.2</v>
      </c>
      <c r="I528" s="281">
        <v>0</v>
      </c>
      <c r="J528" s="289" t="e">
        <f>#REF!+I528</f>
        <v>#REF!</v>
      </c>
    </row>
    <row r="529" spans="1:10" s="278" customFormat="1" ht="18.75" customHeight="1" hidden="1">
      <c r="A529" s="142" t="s">
        <v>148</v>
      </c>
      <c r="B529" s="143" t="s">
        <v>127</v>
      </c>
      <c r="C529" s="144" t="s">
        <v>113</v>
      </c>
      <c r="D529" s="145"/>
      <c r="E529" s="146"/>
      <c r="F529" s="144"/>
      <c r="G529" s="147"/>
      <c r="H529" s="331"/>
      <c r="I529" s="148">
        <f>I530+I536</f>
        <v>0</v>
      </c>
      <c r="J529" s="148" t="e">
        <f>#REF!+I529</f>
        <v>#REF!</v>
      </c>
    </row>
    <row r="530" spans="1:10" s="278" customFormat="1" ht="150" customHeight="1" hidden="1">
      <c r="A530" s="86" t="s">
        <v>15</v>
      </c>
      <c r="B530" s="66" t="s">
        <v>127</v>
      </c>
      <c r="C530" s="72" t="s">
        <v>113</v>
      </c>
      <c r="D530" s="73" t="s">
        <v>16</v>
      </c>
      <c r="E530" s="74" t="s">
        <v>165</v>
      </c>
      <c r="F530" s="72" t="s">
        <v>166</v>
      </c>
      <c r="G530" s="83"/>
      <c r="H530" s="280"/>
      <c r="I530" s="160">
        <f>I531</f>
        <v>0</v>
      </c>
      <c r="J530" s="87" t="e">
        <f>#REF!+I530</f>
        <v>#REF!</v>
      </c>
    </row>
    <row r="531" spans="1:10" s="278" customFormat="1" ht="56.25" customHeight="1" hidden="1">
      <c r="A531" s="86" t="s">
        <v>17</v>
      </c>
      <c r="B531" s="66" t="s">
        <v>127</v>
      </c>
      <c r="C531" s="72" t="s">
        <v>113</v>
      </c>
      <c r="D531" s="73" t="s">
        <v>16</v>
      </c>
      <c r="E531" s="74" t="s">
        <v>106</v>
      </c>
      <c r="F531" s="72" t="s">
        <v>166</v>
      </c>
      <c r="G531" s="83"/>
      <c r="H531" s="280"/>
      <c r="I531" s="160">
        <f>I532+I534</f>
        <v>0</v>
      </c>
      <c r="J531" s="87" t="e">
        <f>#REF!+I531</f>
        <v>#REF!</v>
      </c>
    </row>
    <row r="532" spans="1:10" s="278" customFormat="1" ht="75" customHeight="1" hidden="1">
      <c r="A532" s="88" t="s">
        <v>18</v>
      </c>
      <c r="B532" s="79" t="s">
        <v>127</v>
      </c>
      <c r="C532" s="80" t="s">
        <v>113</v>
      </c>
      <c r="D532" s="81" t="s">
        <v>16</v>
      </c>
      <c r="E532" s="82" t="s">
        <v>106</v>
      </c>
      <c r="F532" s="80" t="s">
        <v>19</v>
      </c>
      <c r="G532" s="83"/>
      <c r="H532" s="280"/>
      <c r="I532" s="154">
        <f>I533</f>
        <v>0</v>
      </c>
      <c r="J532" s="87" t="e">
        <f>#REF!+I532</f>
        <v>#REF!</v>
      </c>
    </row>
    <row r="533" spans="1:10" s="278" customFormat="1" ht="18.75" customHeight="1" hidden="1">
      <c r="A533" s="78" t="s">
        <v>167</v>
      </c>
      <c r="B533" s="79" t="s">
        <v>127</v>
      </c>
      <c r="C533" s="80" t="s">
        <v>113</v>
      </c>
      <c r="D533" s="81" t="s">
        <v>16</v>
      </c>
      <c r="E533" s="82" t="s">
        <v>106</v>
      </c>
      <c r="F533" s="80" t="s">
        <v>19</v>
      </c>
      <c r="G533" s="83" t="s">
        <v>168</v>
      </c>
      <c r="H533" s="280"/>
      <c r="I533" s="154">
        <v>0</v>
      </c>
      <c r="J533" s="87" t="e">
        <f>#REF!+I533</f>
        <v>#REF!</v>
      </c>
    </row>
    <row r="534" spans="1:10" s="278" customFormat="1" ht="262.5" customHeight="1" hidden="1">
      <c r="A534" s="88" t="s">
        <v>169</v>
      </c>
      <c r="B534" s="79" t="s">
        <v>127</v>
      </c>
      <c r="C534" s="80" t="s">
        <v>113</v>
      </c>
      <c r="D534" s="81" t="s">
        <v>140</v>
      </c>
      <c r="E534" s="82" t="s">
        <v>106</v>
      </c>
      <c r="F534" s="80" t="s">
        <v>170</v>
      </c>
      <c r="G534" s="83"/>
      <c r="H534" s="280"/>
      <c r="I534" s="154">
        <f>I535</f>
        <v>0</v>
      </c>
      <c r="J534" s="123" t="e">
        <f>#REF!+I534</f>
        <v>#REF!</v>
      </c>
    </row>
    <row r="535" spans="1:10" s="278" customFormat="1" ht="18.75" customHeight="1" hidden="1">
      <c r="A535" s="78" t="s">
        <v>167</v>
      </c>
      <c r="B535" s="79" t="s">
        <v>127</v>
      </c>
      <c r="C535" s="80" t="s">
        <v>113</v>
      </c>
      <c r="D535" s="81" t="s">
        <v>140</v>
      </c>
      <c r="E535" s="82" t="s">
        <v>106</v>
      </c>
      <c r="F535" s="80" t="s">
        <v>170</v>
      </c>
      <c r="G535" s="83" t="s">
        <v>168</v>
      </c>
      <c r="H535" s="280"/>
      <c r="I535" s="154">
        <v>0</v>
      </c>
      <c r="J535" s="123" t="e">
        <f>#REF!+I535</f>
        <v>#REF!</v>
      </c>
    </row>
    <row r="536" spans="1:10" s="278" customFormat="1" ht="37.5" customHeight="1" hidden="1">
      <c r="A536" s="98" t="s">
        <v>342</v>
      </c>
      <c r="B536" s="66" t="s">
        <v>127</v>
      </c>
      <c r="C536" s="72" t="s">
        <v>113</v>
      </c>
      <c r="D536" s="73" t="s">
        <v>80</v>
      </c>
      <c r="E536" s="74" t="s">
        <v>165</v>
      </c>
      <c r="F536" s="72" t="s">
        <v>166</v>
      </c>
      <c r="G536" s="83"/>
      <c r="H536" s="280"/>
      <c r="I536" s="160">
        <f>I537</f>
        <v>0</v>
      </c>
      <c r="J536" s="123" t="e">
        <f>#REF!+I536</f>
        <v>#REF!</v>
      </c>
    </row>
    <row r="537" spans="1:10" s="278" customFormat="1" ht="18.75" customHeight="1" hidden="1">
      <c r="A537" s="98" t="s">
        <v>339</v>
      </c>
      <c r="B537" s="66" t="s">
        <v>127</v>
      </c>
      <c r="C537" s="72" t="s">
        <v>113</v>
      </c>
      <c r="D537" s="73" t="s">
        <v>80</v>
      </c>
      <c r="E537" s="74" t="s">
        <v>81</v>
      </c>
      <c r="F537" s="72" t="s">
        <v>166</v>
      </c>
      <c r="G537" s="75"/>
      <c r="H537" s="279"/>
      <c r="I537" s="160">
        <f>I538</f>
        <v>0</v>
      </c>
      <c r="J537" s="123" t="e">
        <f>#REF!+I537</f>
        <v>#REF!</v>
      </c>
    </row>
    <row r="538" spans="1:10" s="292" customFormat="1" ht="93.75" customHeight="1" hidden="1">
      <c r="A538" s="78" t="s">
        <v>64</v>
      </c>
      <c r="B538" s="79" t="s">
        <v>127</v>
      </c>
      <c r="C538" s="80" t="s">
        <v>113</v>
      </c>
      <c r="D538" s="81" t="s">
        <v>80</v>
      </c>
      <c r="E538" s="82" t="s">
        <v>81</v>
      </c>
      <c r="F538" s="80" t="s">
        <v>85</v>
      </c>
      <c r="G538" s="83"/>
      <c r="H538" s="280"/>
      <c r="I538" s="154">
        <f>I539</f>
        <v>0</v>
      </c>
      <c r="J538" s="123" t="e">
        <f>#REF!+I538</f>
        <v>#REF!</v>
      </c>
    </row>
    <row r="539" spans="1:10" s="292" customFormat="1" ht="18.75" customHeight="1" hidden="1">
      <c r="A539" s="78" t="s">
        <v>167</v>
      </c>
      <c r="B539" s="79" t="s">
        <v>127</v>
      </c>
      <c r="C539" s="80" t="s">
        <v>113</v>
      </c>
      <c r="D539" s="81" t="s">
        <v>80</v>
      </c>
      <c r="E539" s="82" t="s">
        <v>81</v>
      </c>
      <c r="F539" s="80" t="s">
        <v>85</v>
      </c>
      <c r="G539" s="83">
        <v>540</v>
      </c>
      <c r="H539" s="280"/>
      <c r="I539" s="154">
        <v>0</v>
      </c>
      <c r="J539" s="123" t="e">
        <f>#REF!+I539</f>
        <v>#REF!</v>
      </c>
    </row>
    <row r="540" spans="1:10" s="278" customFormat="1" ht="37.5" customHeight="1" hidden="1">
      <c r="A540" s="71" t="s">
        <v>149</v>
      </c>
      <c r="B540" s="66" t="s">
        <v>127</v>
      </c>
      <c r="C540" s="72" t="s">
        <v>117</v>
      </c>
      <c r="D540" s="73"/>
      <c r="E540" s="74"/>
      <c r="F540" s="72"/>
      <c r="G540" s="97"/>
      <c r="H540" s="279"/>
      <c r="I540" s="87">
        <f>I541</f>
        <v>0</v>
      </c>
      <c r="J540" s="123" t="e">
        <f>#REF!+I540</f>
        <v>#REF!</v>
      </c>
    </row>
    <row r="541" spans="1:10" s="278" customFormat="1" ht="56.25" customHeight="1" hidden="1">
      <c r="A541" s="86" t="s">
        <v>30</v>
      </c>
      <c r="B541" s="66" t="s">
        <v>127</v>
      </c>
      <c r="C541" s="72" t="s">
        <v>117</v>
      </c>
      <c r="D541" s="73" t="s">
        <v>132</v>
      </c>
      <c r="E541" s="74" t="s">
        <v>165</v>
      </c>
      <c r="F541" s="72" t="s">
        <v>166</v>
      </c>
      <c r="G541" s="75"/>
      <c r="H541" s="279"/>
      <c r="I541" s="160">
        <f>I542</f>
        <v>0</v>
      </c>
      <c r="J541" s="123" t="e">
        <f>#REF!+I541</f>
        <v>#REF!</v>
      </c>
    </row>
    <row r="542" spans="1:10" s="278" customFormat="1" ht="131.25" customHeight="1" hidden="1">
      <c r="A542" s="86" t="s">
        <v>70</v>
      </c>
      <c r="B542" s="66" t="s">
        <v>127</v>
      </c>
      <c r="C542" s="72" t="s">
        <v>117</v>
      </c>
      <c r="D542" s="73" t="s">
        <v>132</v>
      </c>
      <c r="E542" s="74" t="s">
        <v>164</v>
      </c>
      <c r="F542" s="72" t="s">
        <v>166</v>
      </c>
      <c r="G542" s="83"/>
      <c r="H542" s="280"/>
      <c r="I542" s="160">
        <f>I543</f>
        <v>0</v>
      </c>
      <c r="J542" s="123" t="e">
        <f>#REF!+I542</f>
        <v>#REF!</v>
      </c>
    </row>
    <row r="543" spans="1:10" s="278" customFormat="1" ht="206.25" customHeight="1" hidden="1">
      <c r="A543" s="78" t="s">
        <v>71</v>
      </c>
      <c r="B543" s="79" t="s">
        <v>127</v>
      </c>
      <c r="C543" s="80" t="s">
        <v>117</v>
      </c>
      <c r="D543" s="81" t="s">
        <v>132</v>
      </c>
      <c r="E543" s="82" t="s">
        <v>164</v>
      </c>
      <c r="F543" s="80" t="s">
        <v>72</v>
      </c>
      <c r="G543" s="83"/>
      <c r="H543" s="280"/>
      <c r="I543" s="154">
        <f>I544</f>
        <v>0</v>
      </c>
      <c r="J543" s="123" t="e">
        <f>#REF!+I543</f>
        <v>#REF!</v>
      </c>
    </row>
    <row r="544" spans="1:10" s="278" customFormat="1" ht="26.25" customHeight="1" hidden="1">
      <c r="A544" s="78" t="s">
        <v>167</v>
      </c>
      <c r="B544" s="79" t="s">
        <v>127</v>
      </c>
      <c r="C544" s="80" t="s">
        <v>117</v>
      </c>
      <c r="D544" s="81" t="s">
        <v>132</v>
      </c>
      <c r="E544" s="82" t="s">
        <v>164</v>
      </c>
      <c r="F544" s="80" t="s">
        <v>72</v>
      </c>
      <c r="G544" s="83" t="s">
        <v>168</v>
      </c>
      <c r="H544" s="280"/>
      <c r="I544" s="154">
        <v>0</v>
      </c>
      <c r="J544" s="123" t="e">
        <f>#REF!+I544</f>
        <v>#REF!</v>
      </c>
    </row>
    <row r="545" spans="1:10" s="278" customFormat="1" ht="15.75" hidden="1">
      <c r="A545" s="127" t="s">
        <v>382</v>
      </c>
      <c r="B545" s="70" t="s">
        <v>127</v>
      </c>
      <c r="C545" s="129" t="s">
        <v>113</v>
      </c>
      <c r="D545" s="128"/>
      <c r="E545" s="130"/>
      <c r="F545" s="129"/>
      <c r="G545" s="213"/>
      <c r="H545" s="286">
        <f>H546</f>
        <v>0</v>
      </c>
      <c r="I545" s="154"/>
      <c r="J545" s="123"/>
    </row>
    <row r="546" spans="1:10" s="278" customFormat="1" ht="105" customHeight="1" hidden="1">
      <c r="A546" s="110" t="s">
        <v>472</v>
      </c>
      <c r="B546" s="91" t="s">
        <v>127</v>
      </c>
      <c r="C546" s="92" t="s">
        <v>113</v>
      </c>
      <c r="D546" s="93" t="s">
        <v>119</v>
      </c>
      <c r="E546" s="94" t="s">
        <v>165</v>
      </c>
      <c r="F546" s="92" t="s">
        <v>280</v>
      </c>
      <c r="G546" s="95"/>
      <c r="H546" s="275">
        <f>H547+H553</f>
        <v>0</v>
      </c>
      <c r="I546" s="154"/>
      <c r="J546" s="123"/>
    </row>
    <row r="547" spans="1:10" s="278" customFormat="1" ht="75" customHeight="1" hidden="1">
      <c r="A547" s="98" t="s">
        <v>473</v>
      </c>
      <c r="B547" s="66" t="s">
        <v>127</v>
      </c>
      <c r="C547" s="72" t="s">
        <v>113</v>
      </c>
      <c r="D547" s="73" t="s">
        <v>119</v>
      </c>
      <c r="E547" s="74" t="s">
        <v>106</v>
      </c>
      <c r="F547" s="72" t="s">
        <v>280</v>
      </c>
      <c r="G547" s="75"/>
      <c r="H547" s="279">
        <f>H548</f>
        <v>0</v>
      </c>
      <c r="I547" s="154"/>
      <c r="J547" s="123"/>
    </row>
    <row r="548" spans="1:10" s="278" customFormat="1" ht="40.5" customHeight="1" hidden="1">
      <c r="A548" s="98" t="s">
        <v>371</v>
      </c>
      <c r="B548" s="79" t="s">
        <v>127</v>
      </c>
      <c r="C548" s="80" t="s">
        <v>113</v>
      </c>
      <c r="D548" s="81" t="s">
        <v>119</v>
      </c>
      <c r="E548" s="82" t="s">
        <v>106</v>
      </c>
      <c r="F548" s="80" t="s">
        <v>281</v>
      </c>
      <c r="G548" s="83"/>
      <c r="H548" s="280">
        <f>H551+H549</f>
        <v>0</v>
      </c>
      <c r="I548" s="154"/>
      <c r="J548" s="123"/>
    </row>
    <row r="549" spans="1:10" s="278" customFormat="1" ht="47.25" hidden="1">
      <c r="A549" s="78" t="s">
        <v>416</v>
      </c>
      <c r="B549" s="79" t="s">
        <v>127</v>
      </c>
      <c r="C549" s="80" t="s">
        <v>113</v>
      </c>
      <c r="D549" s="81" t="s">
        <v>119</v>
      </c>
      <c r="E549" s="82" t="s">
        <v>106</v>
      </c>
      <c r="F549" s="80" t="s">
        <v>421</v>
      </c>
      <c r="G549" s="83"/>
      <c r="H549" s="84">
        <f>H550</f>
        <v>0</v>
      </c>
      <c r="I549" s="154"/>
      <c r="J549" s="123"/>
    </row>
    <row r="550" spans="1:10" s="278" customFormat="1" ht="31.5" hidden="1">
      <c r="A550" s="78" t="s">
        <v>208</v>
      </c>
      <c r="B550" s="79" t="s">
        <v>127</v>
      </c>
      <c r="C550" s="80" t="s">
        <v>113</v>
      </c>
      <c r="D550" s="81" t="s">
        <v>119</v>
      </c>
      <c r="E550" s="82" t="s">
        <v>106</v>
      </c>
      <c r="F550" s="80" t="s">
        <v>421</v>
      </c>
      <c r="G550" s="83">
        <v>320</v>
      </c>
      <c r="H550" s="280">
        <v>0</v>
      </c>
      <c r="I550" s="154"/>
      <c r="J550" s="123"/>
    </row>
    <row r="551" spans="1:10" s="278" customFormat="1" ht="54.75" customHeight="1" hidden="1">
      <c r="A551" s="109" t="s">
        <v>416</v>
      </c>
      <c r="B551" s="79" t="s">
        <v>127</v>
      </c>
      <c r="C551" s="80" t="s">
        <v>113</v>
      </c>
      <c r="D551" s="81" t="s">
        <v>119</v>
      </c>
      <c r="E551" s="82" t="s">
        <v>106</v>
      </c>
      <c r="F551" s="80" t="s">
        <v>393</v>
      </c>
      <c r="G551" s="83"/>
      <c r="H551" s="280">
        <f>H552</f>
        <v>0</v>
      </c>
      <c r="I551" s="154"/>
      <c r="J551" s="123"/>
    </row>
    <row r="552" spans="1:10" s="278" customFormat="1" ht="31.5" hidden="1">
      <c r="A552" s="109" t="s">
        <v>208</v>
      </c>
      <c r="B552" s="79" t="s">
        <v>127</v>
      </c>
      <c r="C552" s="80" t="s">
        <v>113</v>
      </c>
      <c r="D552" s="81" t="s">
        <v>119</v>
      </c>
      <c r="E552" s="82" t="s">
        <v>106</v>
      </c>
      <c r="F552" s="80" t="s">
        <v>393</v>
      </c>
      <c r="G552" s="83">
        <v>320</v>
      </c>
      <c r="H552" s="280">
        <v>0</v>
      </c>
      <c r="I552" s="154"/>
      <c r="J552" s="123"/>
    </row>
    <row r="553" spans="1:10" s="278" customFormat="1" ht="102" customHeight="1" hidden="1">
      <c r="A553" s="98" t="s">
        <v>470</v>
      </c>
      <c r="B553" s="66" t="s">
        <v>127</v>
      </c>
      <c r="C553" s="72" t="s">
        <v>113</v>
      </c>
      <c r="D553" s="73" t="s">
        <v>119</v>
      </c>
      <c r="E553" s="74" t="s">
        <v>107</v>
      </c>
      <c r="F553" s="72" t="s">
        <v>280</v>
      </c>
      <c r="G553" s="75"/>
      <c r="H553" s="279">
        <f>H554</f>
        <v>0</v>
      </c>
      <c r="I553" s="154"/>
      <c r="J553" s="123"/>
    </row>
    <row r="554" spans="1:10" s="278" customFormat="1" ht="45.75" customHeight="1" hidden="1">
      <c r="A554" s="98" t="s">
        <v>372</v>
      </c>
      <c r="B554" s="79" t="s">
        <v>127</v>
      </c>
      <c r="C554" s="80" t="s">
        <v>113</v>
      </c>
      <c r="D554" s="81" t="s">
        <v>119</v>
      </c>
      <c r="E554" s="82" t="s">
        <v>107</v>
      </c>
      <c r="F554" s="80" t="s">
        <v>281</v>
      </c>
      <c r="G554" s="83"/>
      <c r="H554" s="280">
        <f>H557+H555</f>
        <v>0</v>
      </c>
      <c r="I554" s="154"/>
      <c r="J554" s="123"/>
    </row>
    <row r="555" spans="1:10" s="278" customFormat="1" ht="90" customHeight="1" hidden="1">
      <c r="A555" s="78" t="s">
        <v>417</v>
      </c>
      <c r="B555" s="79" t="s">
        <v>127</v>
      </c>
      <c r="C555" s="80" t="s">
        <v>113</v>
      </c>
      <c r="D555" s="81" t="s">
        <v>119</v>
      </c>
      <c r="E555" s="82" t="s">
        <v>107</v>
      </c>
      <c r="F555" s="80" t="s">
        <v>420</v>
      </c>
      <c r="G555" s="83"/>
      <c r="H555" s="84">
        <f>H556</f>
        <v>0</v>
      </c>
      <c r="I555" s="154"/>
      <c r="J555" s="123"/>
    </row>
    <row r="556" spans="1:10" s="278" customFormat="1" ht="45.75" customHeight="1" hidden="1">
      <c r="A556" s="78" t="s">
        <v>208</v>
      </c>
      <c r="B556" s="79" t="s">
        <v>127</v>
      </c>
      <c r="C556" s="80" t="s">
        <v>113</v>
      </c>
      <c r="D556" s="81" t="s">
        <v>119</v>
      </c>
      <c r="E556" s="82" t="s">
        <v>107</v>
      </c>
      <c r="F556" s="80" t="s">
        <v>420</v>
      </c>
      <c r="G556" s="83">
        <v>320</v>
      </c>
      <c r="H556" s="280">
        <v>0</v>
      </c>
      <c r="I556" s="154"/>
      <c r="J556" s="123"/>
    </row>
    <row r="557" spans="1:10" s="278" customFormat="1" ht="84" customHeight="1" hidden="1">
      <c r="A557" s="109" t="s">
        <v>417</v>
      </c>
      <c r="B557" s="79" t="s">
        <v>127</v>
      </c>
      <c r="C557" s="80" t="s">
        <v>113</v>
      </c>
      <c r="D557" s="81" t="s">
        <v>119</v>
      </c>
      <c r="E557" s="82" t="s">
        <v>107</v>
      </c>
      <c r="F557" s="96" t="s">
        <v>392</v>
      </c>
      <c r="G557" s="83"/>
      <c r="H557" s="84">
        <f>H558</f>
        <v>0</v>
      </c>
      <c r="I557" s="154"/>
      <c r="J557" s="123"/>
    </row>
    <row r="558" spans="1:10" s="278" customFormat="1" ht="45.75" customHeight="1" hidden="1">
      <c r="A558" s="109" t="s">
        <v>208</v>
      </c>
      <c r="B558" s="79" t="s">
        <v>127</v>
      </c>
      <c r="C558" s="80" t="s">
        <v>113</v>
      </c>
      <c r="D558" s="81" t="s">
        <v>119</v>
      </c>
      <c r="E558" s="82" t="s">
        <v>107</v>
      </c>
      <c r="F558" s="96" t="s">
        <v>391</v>
      </c>
      <c r="G558" s="83">
        <v>320</v>
      </c>
      <c r="H558" s="280">
        <v>0</v>
      </c>
      <c r="I558" s="154"/>
      <c r="J558" s="123"/>
    </row>
    <row r="559" spans="1:10" s="278" customFormat="1" ht="19.5" customHeight="1" hidden="1">
      <c r="A559" s="98"/>
      <c r="B559" s="79"/>
      <c r="C559" s="80"/>
      <c r="D559" s="81"/>
      <c r="E559" s="82"/>
      <c r="F559" s="80"/>
      <c r="G559" s="83"/>
      <c r="H559" s="280"/>
      <c r="I559" s="154"/>
      <c r="J559" s="298"/>
    </row>
    <row r="560" spans="1:10" s="278" customFormat="1" ht="19.5" customHeight="1" hidden="1">
      <c r="A560" s="98"/>
      <c r="B560" s="79"/>
      <c r="C560" s="80"/>
      <c r="D560" s="81"/>
      <c r="E560" s="82"/>
      <c r="F560" s="80"/>
      <c r="G560" s="83"/>
      <c r="H560" s="280"/>
      <c r="I560" s="154"/>
      <c r="J560" s="298"/>
    </row>
    <row r="561" spans="1:10" s="278" customFormat="1" ht="15.75">
      <c r="A561" s="165" t="s">
        <v>150</v>
      </c>
      <c r="B561" s="301" t="s">
        <v>121</v>
      </c>
      <c r="C561" s="294" t="s">
        <v>111</v>
      </c>
      <c r="D561" s="230"/>
      <c r="E561" s="231"/>
      <c r="F561" s="294"/>
      <c r="G561" s="232"/>
      <c r="H561" s="296">
        <f>H562</f>
        <v>130.9</v>
      </c>
      <c r="I561" s="148">
        <f>I562</f>
        <v>0</v>
      </c>
      <c r="J561" s="148" t="e">
        <f>#REF!+I561</f>
        <v>#REF!</v>
      </c>
    </row>
    <row r="562" spans="1:10" s="278" customFormat="1" ht="15.75">
      <c r="A562" s="69" t="s">
        <v>151</v>
      </c>
      <c r="B562" s="70" t="s">
        <v>121</v>
      </c>
      <c r="C562" s="129" t="s">
        <v>110</v>
      </c>
      <c r="D562" s="128"/>
      <c r="E562" s="130"/>
      <c r="F562" s="129"/>
      <c r="G562" s="285"/>
      <c r="H562" s="286">
        <f>H563</f>
        <v>130.9</v>
      </c>
      <c r="I562" s="289">
        <f>I563</f>
        <v>0</v>
      </c>
      <c r="J562" s="277" t="e">
        <f>#REF!+I562</f>
        <v>#REF!</v>
      </c>
    </row>
    <row r="563" spans="1:10" s="278" customFormat="1" ht="78" customHeight="1">
      <c r="A563" s="86" t="s">
        <v>474</v>
      </c>
      <c r="B563" s="66" t="s">
        <v>121</v>
      </c>
      <c r="C563" s="72" t="s">
        <v>110</v>
      </c>
      <c r="D563" s="73" t="s">
        <v>140</v>
      </c>
      <c r="E563" s="74" t="s">
        <v>165</v>
      </c>
      <c r="F563" s="72" t="s">
        <v>280</v>
      </c>
      <c r="G563" s="125"/>
      <c r="H563" s="279">
        <f>H564</f>
        <v>130.9</v>
      </c>
      <c r="I563" s="276">
        <f>I564+I570</f>
        <v>0</v>
      </c>
      <c r="J563" s="277" t="e">
        <f>#REF!+I563</f>
        <v>#REF!</v>
      </c>
    </row>
    <row r="564" spans="1:10" s="278" customFormat="1" ht="44.25" customHeight="1">
      <c r="A564" s="86" t="s">
        <v>20</v>
      </c>
      <c r="B564" s="66" t="s">
        <v>121</v>
      </c>
      <c r="C564" s="72" t="s">
        <v>110</v>
      </c>
      <c r="D564" s="73" t="s">
        <v>140</v>
      </c>
      <c r="E564" s="74" t="s">
        <v>171</v>
      </c>
      <c r="F564" s="72" t="s">
        <v>280</v>
      </c>
      <c r="G564" s="75"/>
      <c r="H564" s="279">
        <f>H565</f>
        <v>130.9</v>
      </c>
      <c r="I564" s="276">
        <f>I566+I568</f>
        <v>0</v>
      </c>
      <c r="J564" s="277" t="e">
        <f>#REF!+I564</f>
        <v>#REF!</v>
      </c>
    </row>
    <row r="565" spans="1:10" s="278" customFormat="1" ht="39" customHeight="1">
      <c r="A565" s="86" t="s">
        <v>279</v>
      </c>
      <c r="B565" s="66" t="s">
        <v>121</v>
      </c>
      <c r="C565" s="72" t="s">
        <v>110</v>
      </c>
      <c r="D565" s="73" t="s">
        <v>140</v>
      </c>
      <c r="E565" s="74" t="s">
        <v>106</v>
      </c>
      <c r="F565" s="72" t="s">
        <v>281</v>
      </c>
      <c r="G565" s="75"/>
      <c r="H565" s="279">
        <f>H566</f>
        <v>130.9</v>
      </c>
      <c r="I565" s="276"/>
      <c r="J565" s="277"/>
    </row>
    <row r="566" spans="1:10" s="278" customFormat="1" ht="34.5" customHeight="1">
      <c r="A566" s="88" t="s">
        <v>307</v>
      </c>
      <c r="B566" s="79" t="s">
        <v>121</v>
      </c>
      <c r="C566" s="80" t="s">
        <v>110</v>
      </c>
      <c r="D566" s="81" t="s">
        <v>140</v>
      </c>
      <c r="E566" s="82" t="s">
        <v>171</v>
      </c>
      <c r="F566" s="80" t="s">
        <v>322</v>
      </c>
      <c r="G566" s="99"/>
      <c r="H566" s="280">
        <f>H567</f>
        <v>130.9</v>
      </c>
      <c r="I566" s="281">
        <f>I567</f>
        <v>0</v>
      </c>
      <c r="J566" s="277" t="e">
        <f>#REF!+I566</f>
        <v>#REF!</v>
      </c>
    </row>
    <row r="567" spans="1:10" s="278" customFormat="1" ht="19.5" customHeight="1">
      <c r="A567" s="78" t="s">
        <v>209</v>
      </c>
      <c r="B567" s="79" t="s">
        <v>121</v>
      </c>
      <c r="C567" s="80" t="s">
        <v>110</v>
      </c>
      <c r="D567" s="81" t="s">
        <v>140</v>
      </c>
      <c r="E567" s="82" t="s">
        <v>171</v>
      </c>
      <c r="F567" s="80" t="s">
        <v>322</v>
      </c>
      <c r="G567" s="83">
        <v>610</v>
      </c>
      <c r="H567" s="283">
        <v>130.9</v>
      </c>
      <c r="I567" s="281">
        <v>0</v>
      </c>
      <c r="J567" s="277" t="e">
        <f>#REF!+I567</f>
        <v>#REF!</v>
      </c>
    </row>
    <row r="568" spans="1:10" s="278" customFormat="1" ht="225" customHeight="1" hidden="1">
      <c r="A568" s="149" t="s">
        <v>177</v>
      </c>
      <c r="B568" s="79" t="s">
        <v>121</v>
      </c>
      <c r="C568" s="80" t="s">
        <v>110</v>
      </c>
      <c r="D568" s="150" t="s">
        <v>137</v>
      </c>
      <c r="E568" s="151" t="s">
        <v>171</v>
      </c>
      <c r="F568" s="152" t="s">
        <v>178</v>
      </c>
      <c r="G568" s="153"/>
      <c r="H568" s="332"/>
      <c r="I568" s="154">
        <f>I569</f>
        <v>0</v>
      </c>
      <c r="J568" s="298" t="e">
        <f>#REF!+I568</f>
        <v>#REF!</v>
      </c>
    </row>
    <row r="569" spans="1:10" s="278" customFormat="1" ht="19.5" customHeight="1" hidden="1">
      <c r="A569" s="78" t="s">
        <v>167</v>
      </c>
      <c r="B569" s="79" t="s">
        <v>121</v>
      </c>
      <c r="C569" s="80" t="s">
        <v>110</v>
      </c>
      <c r="D569" s="150" t="s">
        <v>137</v>
      </c>
      <c r="E569" s="151" t="s">
        <v>171</v>
      </c>
      <c r="F569" s="152" t="s">
        <v>178</v>
      </c>
      <c r="G569" s="83" t="s">
        <v>168</v>
      </c>
      <c r="H569" s="280"/>
      <c r="I569" s="154">
        <v>0</v>
      </c>
      <c r="J569" s="298" t="e">
        <f>#REF!+I569</f>
        <v>#REF!</v>
      </c>
    </row>
    <row r="570" spans="1:10" s="278" customFormat="1" ht="131.25" customHeight="1" hidden="1">
      <c r="A570" s="155" t="s">
        <v>179</v>
      </c>
      <c r="B570" s="66" t="s">
        <v>121</v>
      </c>
      <c r="C570" s="72" t="s">
        <v>110</v>
      </c>
      <c r="D570" s="156" t="s">
        <v>137</v>
      </c>
      <c r="E570" s="157" t="s">
        <v>107</v>
      </c>
      <c r="F570" s="158" t="s">
        <v>166</v>
      </c>
      <c r="G570" s="159"/>
      <c r="H570" s="333"/>
      <c r="I570" s="160">
        <f>I571</f>
        <v>0</v>
      </c>
      <c r="J570" s="298" t="e">
        <f>#REF!+I570</f>
        <v>#REF!</v>
      </c>
    </row>
    <row r="571" spans="1:10" s="278" customFormat="1" ht="187.5" customHeight="1" hidden="1">
      <c r="A571" s="149" t="s">
        <v>180</v>
      </c>
      <c r="B571" s="79" t="s">
        <v>121</v>
      </c>
      <c r="C571" s="80" t="s">
        <v>110</v>
      </c>
      <c r="D571" s="150" t="s">
        <v>137</v>
      </c>
      <c r="E571" s="151" t="s">
        <v>107</v>
      </c>
      <c r="F571" s="152" t="s">
        <v>181</v>
      </c>
      <c r="G571" s="153"/>
      <c r="H571" s="332"/>
      <c r="I571" s="154">
        <f>I572</f>
        <v>0</v>
      </c>
      <c r="J571" s="298" t="e">
        <f>#REF!+I571</f>
        <v>#REF!</v>
      </c>
    </row>
    <row r="572" spans="1:10" s="278" customFormat="1" ht="19.5" customHeight="1" hidden="1">
      <c r="A572" s="78" t="s">
        <v>167</v>
      </c>
      <c r="B572" s="79" t="s">
        <v>121</v>
      </c>
      <c r="C572" s="80" t="s">
        <v>110</v>
      </c>
      <c r="D572" s="150" t="s">
        <v>137</v>
      </c>
      <c r="E572" s="151" t="s">
        <v>107</v>
      </c>
      <c r="F572" s="152" t="s">
        <v>181</v>
      </c>
      <c r="G572" s="83" t="s">
        <v>168</v>
      </c>
      <c r="H572" s="280"/>
      <c r="I572" s="154">
        <v>0</v>
      </c>
      <c r="J572" s="298" t="e">
        <f>#REF!+I572</f>
        <v>#REF!</v>
      </c>
    </row>
    <row r="573" spans="1:10" s="278" customFormat="1" ht="39" customHeight="1" hidden="1">
      <c r="A573" s="137" t="s">
        <v>152</v>
      </c>
      <c r="B573" s="334" t="s">
        <v>135</v>
      </c>
      <c r="C573" s="140" t="s">
        <v>111</v>
      </c>
      <c r="D573" s="138"/>
      <c r="E573" s="139"/>
      <c r="F573" s="140"/>
      <c r="G573" s="141"/>
      <c r="H573" s="335"/>
      <c r="I573" s="336">
        <f>I574+I579</f>
        <v>0</v>
      </c>
      <c r="J573" s="298" t="e">
        <f>#REF!+I573</f>
        <v>#REF!</v>
      </c>
    </row>
    <row r="574" spans="1:10" s="278" customFormat="1" ht="19.5" customHeight="1" hidden="1">
      <c r="A574" s="71" t="s">
        <v>153</v>
      </c>
      <c r="B574" s="66" t="s">
        <v>135</v>
      </c>
      <c r="C574" s="72" t="s">
        <v>110</v>
      </c>
      <c r="D574" s="73"/>
      <c r="E574" s="74"/>
      <c r="F574" s="72"/>
      <c r="G574" s="97"/>
      <c r="H574" s="279"/>
      <c r="I574" s="161">
        <f>I575</f>
        <v>0</v>
      </c>
      <c r="J574" s="298" t="e">
        <f>#REF!+I574</f>
        <v>#REF!</v>
      </c>
    </row>
    <row r="575" spans="1:10" s="278" customFormat="1" ht="56.25" customHeight="1" hidden="1">
      <c r="A575" s="162" t="s">
        <v>30</v>
      </c>
      <c r="B575" s="66" t="s">
        <v>135</v>
      </c>
      <c r="C575" s="72" t="s">
        <v>110</v>
      </c>
      <c r="D575" s="156" t="s">
        <v>132</v>
      </c>
      <c r="E575" s="157" t="s">
        <v>165</v>
      </c>
      <c r="F575" s="158" t="s">
        <v>166</v>
      </c>
      <c r="G575" s="75"/>
      <c r="H575" s="279"/>
      <c r="I575" s="163">
        <f>I576</f>
        <v>0</v>
      </c>
      <c r="J575" s="298" t="e">
        <f>#REF!+I575</f>
        <v>#REF!</v>
      </c>
    </row>
    <row r="576" spans="1:10" s="278" customFormat="1" ht="75" customHeight="1" hidden="1">
      <c r="A576" s="162" t="s">
        <v>58</v>
      </c>
      <c r="B576" s="66" t="s">
        <v>135</v>
      </c>
      <c r="C576" s="72" t="s">
        <v>110</v>
      </c>
      <c r="D576" s="156" t="s">
        <v>132</v>
      </c>
      <c r="E576" s="157" t="s">
        <v>163</v>
      </c>
      <c r="F576" s="158" t="s">
        <v>166</v>
      </c>
      <c r="G576" s="153"/>
      <c r="H576" s="332"/>
      <c r="I576" s="163">
        <f>I577</f>
        <v>0</v>
      </c>
      <c r="J576" s="298" t="e">
        <f>#REF!+I576</f>
        <v>#REF!</v>
      </c>
    </row>
    <row r="577" spans="1:10" s="292" customFormat="1" ht="225" customHeight="1" hidden="1">
      <c r="A577" s="149" t="s">
        <v>68</v>
      </c>
      <c r="B577" s="79" t="s">
        <v>135</v>
      </c>
      <c r="C577" s="80" t="s">
        <v>110</v>
      </c>
      <c r="D577" s="150" t="s">
        <v>132</v>
      </c>
      <c r="E577" s="151" t="s">
        <v>163</v>
      </c>
      <c r="F577" s="152" t="s">
        <v>69</v>
      </c>
      <c r="G577" s="153"/>
      <c r="H577" s="332"/>
      <c r="I577" s="164">
        <f>I578</f>
        <v>0</v>
      </c>
      <c r="J577" s="298" t="e">
        <f>#REF!+I577</f>
        <v>#REF!</v>
      </c>
    </row>
    <row r="578" spans="1:10" s="292" customFormat="1" ht="19.5" customHeight="1" hidden="1">
      <c r="A578" s="78" t="s">
        <v>167</v>
      </c>
      <c r="B578" s="79" t="s">
        <v>135</v>
      </c>
      <c r="C578" s="80" t="s">
        <v>110</v>
      </c>
      <c r="D578" s="150" t="s">
        <v>132</v>
      </c>
      <c r="E578" s="151" t="s">
        <v>163</v>
      </c>
      <c r="F578" s="152" t="s">
        <v>69</v>
      </c>
      <c r="G578" s="83" t="s">
        <v>168</v>
      </c>
      <c r="H578" s="280"/>
      <c r="I578" s="154">
        <v>0</v>
      </c>
      <c r="J578" s="298" t="e">
        <f>#REF!+I578</f>
        <v>#REF!</v>
      </c>
    </row>
    <row r="579" spans="1:10" s="278" customFormat="1" ht="19.5" customHeight="1" hidden="1">
      <c r="A579" s="71" t="s">
        <v>155</v>
      </c>
      <c r="B579" s="66" t="s">
        <v>135</v>
      </c>
      <c r="C579" s="72" t="s">
        <v>140</v>
      </c>
      <c r="D579" s="73"/>
      <c r="E579" s="74"/>
      <c r="F579" s="72"/>
      <c r="G579" s="97"/>
      <c r="H579" s="279"/>
      <c r="I579" s="161">
        <f>I580</f>
        <v>0</v>
      </c>
      <c r="J579" s="298" t="e">
        <f>#REF!+I579</f>
        <v>#REF!</v>
      </c>
    </row>
    <row r="580" spans="1:10" s="278" customFormat="1" ht="56.25" customHeight="1" hidden="1">
      <c r="A580" s="162" t="s">
        <v>30</v>
      </c>
      <c r="B580" s="66" t="s">
        <v>135</v>
      </c>
      <c r="C580" s="72" t="s">
        <v>140</v>
      </c>
      <c r="D580" s="156" t="s">
        <v>132</v>
      </c>
      <c r="E580" s="157" t="s">
        <v>165</v>
      </c>
      <c r="F580" s="158" t="s">
        <v>166</v>
      </c>
      <c r="G580" s="75"/>
      <c r="H580" s="279"/>
      <c r="I580" s="163">
        <f>I581</f>
        <v>0</v>
      </c>
      <c r="J580" s="298" t="e">
        <f>#REF!+I580</f>
        <v>#REF!</v>
      </c>
    </row>
    <row r="581" spans="1:10" s="278" customFormat="1" ht="75" customHeight="1" hidden="1">
      <c r="A581" s="162" t="s">
        <v>58</v>
      </c>
      <c r="B581" s="66" t="s">
        <v>135</v>
      </c>
      <c r="C581" s="72" t="s">
        <v>140</v>
      </c>
      <c r="D581" s="156" t="s">
        <v>132</v>
      </c>
      <c r="E581" s="157" t="s">
        <v>163</v>
      </c>
      <c r="F581" s="158" t="s">
        <v>166</v>
      </c>
      <c r="G581" s="153"/>
      <c r="H581" s="332"/>
      <c r="I581" s="163">
        <f>I582</f>
        <v>0</v>
      </c>
      <c r="J581" s="298" t="e">
        <f>#REF!+I581</f>
        <v>#REF!</v>
      </c>
    </row>
    <row r="582" spans="1:10" s="292" customFormat="1" ht="225" customHeight="1" hidden="1">
      <c r="A582" s="149" t="s">
        <v>68</v>
      </c>
      <c r="B582" s="79" t="s">
        <v>135</v>
      </c>
      <c r="C582" s="80" t="s">
        <v>140</v>
      </c>
      <c r="D582" s="150" t="s">
        <v>132</v>
      </c>
      <c r="E582" s="151" t="s">
        <v>163</v>
      </c>
      <c r="F582" s="152" t="s">
        <v>69</v>
      </c>
      <c r="G582" s="153"/>
      <c r="H582" s="332"/>
      <c r="I582" s="164">
        <f>I583</f>
        <v>0</v>
      </c>
      <c r="J582" s="298" t="e">
        <f>#REF!+I582</f>
        <v>#REF!</v>
      </c>
    </row>
    <row r="583" spans="1:10" s="292" customFormat="1" ht="19.5" customHeight="1" hidden="1">
      <c r="A583" s="78" t="s">
        <v>167</v>
      </c>
      <c r="B583" s="79" t="s">
        <v>135</v>
      </c>
      <c r="C583" s="80" t="s">
        <v>140</v>
      </c>
      <c r="D583" s="150" t="s">
        <v>132</v>
      </c>
      <c r="E583" s="151" t="s">
        <v>163</v>
      </c>
      <c r="F583" s="152" t="s">
        <v>69</v>
      </c>
      <c r="G583" s="83" t="s">
        <v>168</v>
      </c>
      <c r="H583" s="280"/>
      <c r="I583" s="154">
        <v>0</v>
      </c>
      <c r="J583" s="298" t="e">
        <f>#REF!+I583</f>
        <v>#REF!</v>
      </c>
    </row>
    <row r="584" spans="1:11" ht="15.75">
      <c r="A584" s="337" t="s">
        <v>156</v>
      </c>
      <c r="B584" s="338"/>
      <c r="C584" s="339"/>
      <c r="D584" s="338"/>
      <c r="E584" s="340"/>
      <c r="F584" s="339"/>
      <c r="G584" s="341"/>
      <c r="H584" s="342">
        <f>H7+H173+H224+H300+H492+H517+H561+H166</f>
        <v>31004.700000000004</v>
      </c>
      <c r="I584" s="87" t="e">
        <f>I7+I173+I224+I300+I457+I492+I517+I561+I573+I166</f>
        <v>#REF!</v>
      </c>
      <c r="J584" s="87" t="e">
        <f>J7+J173+J224+J300+J457+J492+J517+J561+J573+J166</f>
        <v>#REF!</v>
      </c>
      <c r="K584" s="46"/>
    </row>
    <row r="591" ht="15.75">
      <c r="I591" s="46"/>
    </row>
  </sheetData>
  <sheetProtection/>
  <mergeCells count="6">
    <mergeCell ref="A5:J5"/>
    <mergeCell ref="A3:J3"/>
    <mergeCell ref="A2:J2"/>
    <mergeCell ref="A1:J1"/>
    <mergeCell ref="D6:F6"/>
    <mergeCell ref="F4:H4"/>
  </mergeCells>
  <printOptions horizontalCentered="1"/>
  <pageMargins left="0.7874015748031497" right="0.7874015748031497" top="1.1811023622047245" bottom="0.5905511811023623" header="0" footer="0"/>
  <pageSetup fitToHeight="12" horizontalDpi="600" verticalDpi="600" orientation="portrait" paperSize="9" scale="63" r:id="rId1"/>
  <headerFooter alignWithMargins="0">
    <oddHeader>&amp;C&amp;P</oddHeader>
  </headerFooter>
  <colBreaks count="1" manualBreakCount="1">
    <brk id="8" max="4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56.125" style="3" customWidth="1"/>
    <col min="2" max="2" width="6.00390625" style="3" customWidth="1"/>
    <col min="3" max="3" width="6.625" style="6" customWidth="1"/>
    <col min="4" max="4" width="19.875" style="3" customWidth="1"/>
    <col min="5" max="16384" width="9.125" style="3" customWidth="1"/>
  </cols>
  <sheetData>
    <row r="1" spans="1:4" ht="15.75" customHeight="1">
      <c r="A1" s="181"/>
      <c r="B1" s="381" t="s">
        <v>154</v>
      </c>
      <c r="C1" s="381"/>
      <c r="D1" s="381"/>
    </row>
    <row r="2" spans="1:4" ht="15">
      <c r="A2" s="384" t="s">
        <v>441</v>
      </c>
      <c r="B2" s="384"/>
      <c r="C2" s="384"/>
      <c r="D2" s="384"/>
    </row>
    <row r="3" spans="1:4" ht="15">
      <c r="A3" s="383" t="s">
        <v>197</v>
      </c>
      <c r="B3" s="383"/>
      <c r="C3" s="383"/>
      <c r="D3" s="383"/>
    </row>
    <row r="4" spans="1:4" ht="15">
      <c r="A4" s="181"/>
      <c r="B4" s="382" t="s">
        <v>588</v>
      </c>
      <c r="C4" s="382"/>
      <c r="D4" s="382"/>
    </row>
    <row r="5" spans="1:4" ht="18.75" hidden="1">
      <c r="A5" s="1"/>
      <c r="B5" s="13"/>
      <c r="C5" s="13"/>
      <c r="D5" s="12"/>
    </row>
    <row r="6" spans="1:4" ht="60" customHeight="1">
      <c r="A6" s="387" t="s">
        <v>584</v>
      </c>
      <c r="B6" s="387"/>
      <c r="C6" s="387"/>
      <c r="D6" s="387"/>
    </row>
    <row r="7" spans="1:4" ht="15.75" hidden="1">
      <c r="A7" s="1"/>
      <c r="B7" s="2"/>
      <c r="C7" s="2"/>
      <c r="D7" s="1"/>
    </row>
    <row r="8" spans="1:4" ht="35.25" customHeight="1">
      <c r="A8" s="167" t="s">
        <v>103</v>
      </c>
      <c r="B8" s="385" t="s">
        <v>104</v>
      </c>
      <c r="C8" s="386"/>
      <c r="D8" s="168" t="s">
        <v>105</v>
      </c>
    </row>
    <row r="9" spans="1:4" ht="15.75">
      <c r="A9" s="167" t="s">
        <v>106</v>
      </c>
      <c r="B9" s="385" t="s">
        <v>107</v>
      </c>
      <c r="C9" s="386"/>
      <c r="D9" s="167" t="s">
        <v>108</v>
      </c>
    </row>
    <row r="10" spans="1:4" s="4" customFormat="1" ht="18">
      <c r="A10" s="69" t="s">
        <v>109</v>
      </c>
      <c r="B10" s="70" t="s">
        <v>110</v>
      </c>
      <c r="C10" s="169" t="s">
        <v>111</v>
      </c>
      <c r="D10" s="131">
        <f>D11+D12+D13+D17+D18+D14</f>
        <v>7835.8</v>
      </c>
    </row>
    <row r="11" spans="1:4" s="4" customFormat="1" ht="63.75" customHeight="1">
      <c r="A11" s="85" t="s">
        <v>112</v>
      </c>
      <c r="B11" s="79" t="s">
        <v>110</v>
      </c>
      <c r="C11" s="170" t="s">
        <v>113</v>
      </c>
      <c r="D11" s="90">
        <f>'Пр.3 '!H8</f>
        <v>70</v>
      </c>
    </row>
    <row r="12" spans="1:4" s="4" customFormat="1" ht="73.5" customHeight="1">
      <c r="A12" s="85" t="s">
        <v>114</v>
      </c>
      <c r="B12" s="79" t="s">
        <v>110</v>
      </c>
      <c r="C12" s="170" t="s">
        <v>115</v>
      </c>
      <c r="D12" s="90">
        <f>'Пр.3 '!H15</f>
        <v>6804.6</v>
      </c>
    </row>
    <row r="13" spans="1:4" s="4" customFormat="1" ht="47.25">
      <c r="A13" s="85" t="s">
        <v>116</v>
      </c>
      <c r="B13" s="79" t="s">
        <v>110</v>
      </c>
      <c r="C13" s="170" t="s">
        <v>117</v>
      </c>
      <c r="D13" s="90">
        <f>'Пр.3 '!H59</f>
        <v>306.9</v>
      </c>
    </row>
    <row r="14" spans="1:4" s="4" customFormat="1" ht="18.75" customHeight="1">
      <c r="A14" s="85" t="s">
        <v>118</v>
      </c>
      <c r="B14" s="79" t="s">
        <v>110</v>
      </c>
      <c r="C14" s="170" t="s">
        <v>119</v>
      </c>
      <c r="D14" s="90">
        <f>'Пр.3 '!H89</f>
        <v>185.6</v>
      </c>
    </row>
    <row r="15" spans="1:4" s="4" customFormat="1" ht="18.75" customHeight="1" hidden="1">
      <c r="A15" s="85" t="s">
        <v>120</v>
      </c>
      <c r="B15" s="79" t="s">
        <v>110</v>
      </c>
      <c r="C15" s="170" t="s">
        <v>121</v>
      </c>
      <c r="D15" s="90">
        <v>0</v>
      </c>
    </row>
    <row r="16" spans="1:4" s="4" customFormat="1" ht="18.75" customHeight="1" hidden="1">
      <c r="A16" s="85" t="s">
        <v>120</v>
      </c>
      <c r="B16" s="79" t="s">
        <v>110</v>
      </c>
      <c r="C16" s="170" t="s">
        <v>121</v>
      </c>
      <c r="D16" s="90" t="e">
        <f>'Пр.3 '!J77</f>
        <v>#REF!</v>
      </c>
    </row>
    <row r="17" spans="1:4" s="4" customFormat="1" ht="18.75" customHeight="1">
      <c r="A17" s="85" t="s">
        <v>120</v>
      </c>
      <c r="B17" s="79" t="s">
        <v>110</v>
      </c>
      <c r="C17" s="170" t="s">
        <v>121</v>
      </c>
      <c r="D17" s="90">
        <f>'Пр.3 '!H94</f>
        <v>0</v>
      </c>
    </row>
    <row r="18" spans="1:4" s="4" customFormat="1" ht="18">
      <c r="A18" s="85" t="s">
        <v>122</v>
      </c>
      <c r="B18" s="79" t="s">
        <v>110</v>
      </c>
      <c r="C18" s="170">
        <v>13</v>
      </c>
      <c r="D18" s="90">
        <f>'Пр.3 '!H95</f>
        <v>468.7</v>
      </c>
    </row>
    <row r="19" spans="1:4" s="4" customFormat="1" ht="18">
      <c r="A19" s="171" t="s">
        <v>56</v>
      </c>
      <c r="B19" s="70" t="s">
        <v>140</v>
      </c>
      <c r="C19" s="169" t="s">
        <v>111</v>
      </c>
      <c r="D19" s="131">
        <f>D20</f>
        <v>115</v>
      </c>
    </row>
    <row r="20" spans="1:4" s="4" customFormat="1" ht="18">
      <c r="A20" s="172" t="s">
        <v>57</v>
      </c>
      <c r="B20" s="79" t="s">
        <v>140</v>
      </c>
      <c r="C20" s="170" t="s">
        <v>113</v>
      </c>
      <c r="D20" s="90">
        <f>'Пр.3 '!H166</f>
        <v>115</v>
      </c>
    </row>
    <row r="21" spans="1:4" s="4" customFormat="1" ht="31.5">
      <c r="A21" s="173" t="s">
        <v>123</v>
      </c>
      <c r="B21" s="70" t="s">
        <v>113</v>
      </c>
      <c r="C21" s="169" t="s">
        <v>111</v>
      </c>
      <c r="D21" s="131">
        <f>SUM(D22:D23)</f>
        <v>90.6</v>
      </c>
    </row>
    <row r="22" spans="1:4" s="4" customFormat="1" ht="47.25">
      <c r="A22" s="174" t="s">
        <v>124</v>
      </c>
      <c r="B22" s="175" t="s">
        <v>113</v>
      </c>
      <c r="C22" s="176" t="s">
        <v>125</v>
      </c>
      <c r="D22" s="177">
        <f>'Пр.3 '!H174</f>
        <v>63.1</v>
      </c>
    </row>
    <row r="23" spans="1:4" s="4" customFormat="1" ht="18">
      <c r="A23" s="174" t="s">
        <v>126</v>
      </c>
      <c r="B23" s="175" t="s">
        <v>113</v>
      </c>
      <c r="C23" s="176" t="s">
        <v>127</v>
      </c>
      <c r="D23" s="177">
        <f>'Пр.3 '!H193</f>
        <v>27.5</v>
      </c>
    </row>
    <row r="24" spans="1:4" s="4" customFormat="1" ht="18">
      <c r="A24" s="173" t="s">
        <v>130</v>
      </c>
      <c r="B24" s="70" t="s">
        <v>115</v>
      </c>
      <c r="C24" s="169" t="s">
        <v>111</v>
      </c>
      <c r="D24" s="131">
        <f>D25+D26</f>
        <v>3355.1</v>
      </c>
    </row>
    <row r="25" spans="1:4" s="4" customFormat="1" ht="18">
      <c r="A25" s="174" t="s">
        <v>133</v>
      </c>
      <c r="B25" s="175" t="s">
        <v>115</v>
      </c>
      <c r="C25" s="176" t="s">
        <v>125</v>
      </c>
      <c r="D25" s="177">
        <f>'Пр.3 '!H230</f>
        <v>3079.7</v>
      </c>
    </row>
    <row r="26" spans="1:4" s="4" customFormat="1" ht="18">
      <c r="A26" s="174" t="s">
        <v>134</v>
      </c>
      <c r="B26" s="175" t="s">
        <v>115</v>
      </c>
      <c r="C26" s="176" t="s">
        <v>135</v>
      </c>
      <c r="D26" s="177">
        <f>'Пр.3 '!H278</f>
        <v>275.4</v>
      </c>
    </row>
    <row r="27" spans="1:4" s="4" customFormat="1" ht="18">
      <c r="A27" s="69" t="s">
        <v>136</v>
      </c>
      <c r="B27" s="128" t="s">
        <v>137</v>
      </c>
      <c r="C27" s="169" t="s">
        <v>111</v>
      </c>
      <c r="D27" s="131">
        <f>D28+D29+D30</f>
        <v>15013.900000000001</v>
      </c>
    </row>
    <row r="28" spans="1:4" s="4" customFormat="1" ht="18">
      <c r="A28" s="85" t="s">
        <v>138</v>
      </c>
      <c r="B28" s="79" t="s">
        <v>137</v>
      </c>
      <c r="C28" s="170" t="s">
        <v>110</v>
      </c>
      <c r="D28" s="90">
        <f>'Пр.3 '!H301</f>
        <v>218.6</v>
      </c>
    </row>
    <row r="29" spans="1:4" s="4" customFormat="1" ht="18">
      <c r="A29" s="85" t="s">
        <v>139</v>
      </c>
      <c r="B29" s="79" t="s">
        <v>137</v>
      </c>
      <c r="C29" s="170" t="s">
        <v>140</v>
      </c>
      <c r="D29" s="90">
        <f>'Пр.3 '!H324</f>
        <v>7708.900000000001</v>
      </c>
    </row>
    <row r="30" spans="1:4" s="4" customFormat="1" ht="18">
      <c r="A30" s="85" t="s">
        <v>141</v>
      </c>
      <c r="B30" s="79" t="s">
        <v>137</v>
      </c>
      <c r="C30" s="170" t="s">
        <v>113</v>
      </c>
      <c r="D30" s="90">
        <f>'Пр.3 '!H387</f>
        <v>7086.4</v>
      </c>
    </row>
    <row r="31" spans="1:4" s="4" customFormat="1" ht="18">
      <c r="A31" s="127" t="s">
        <v>144</v>
      </c>
      <c r="B31" s="70" t="s">
        <v>132</v>
      </c>
      <c r="C31" s="169" t="s">
        <v>111</v>
      </c>
      <c r="D31" s="131">
        <f>D32</f>
        <v>3702.2</v>
      </c>
    </row>
    <row r="32" spans="1:4" s="4" customFormat="1" ht="18">
      <c r="A32" s="78" t="s">
        <v>145</v>
      </c>
      <c r="B32" s="79" t="s">
        <v>132</v>
      </c>
      <c r="C32" s="170" t="s">
        <v>110</v>
      </c>
      <c r="D32" s="90">
        <f>'Пр.3 '!H493</f>
        <v>3702.2</v>
      </c>
    </row>
    <row r="33" spans="1:4" s="4" customFormat="1" ht="18">
      <c r="A33" s="127" t="s">
        <v>146</v>
      </c>
      <c r="B33" s="70" t="s">
        <v>127</v>
      </c>
      <c r="C33" s="169" t="s">
        <v>111</v>
      </c>
      <c r="D33" s="131">
        <f>D34+D35</f>
        <v>761.2</v>
      </c>
    </row>
    <row r="34" spans="1:4" s="4" customFormat="1" ht="18" customHeight="1">
      <c r="A34" s="78" t="s">
        <v>147</v>
      </c>
      <c r="B34" s="79" t="s">
        <v>127</v>
      </c>
      <c r="C34" s="170" t="s">
        <v>110</v>
      </c>
      <c r="D34" s="90">
        <f>'Пр.3 '!H518</f>
        <v>761.2</v>
      </c>
    </row>
    <row r="35" spans="1:4" s="4" customFormat="1" ht="18">
      <c r="A35" s="85" t="s">
        <v>148</v>
      </c>
      <c r="B35" s="79" t="s">
        <v>127</v>
      </c>
      <c r="C35" s="170" t="s">
        <v>113</v>
      </c>
      <c r="D35" s="90">
        <f>'Пр.3 '!H545</f>
        <v>0</v>
      </c>
    </row>
    <row r="36" spans="1:4" s="4" customFormat="1" ht="18">
      <c r="A36" s="69" t="s">
        <v>150</v>
      </c>
      <c r="B36" s="70" t="s">
        <v>121</v>
      </c>
      <c r="C36" s="169" t="s">
        <v>111</v>
      </c>
      <c r="D36" s="131">
        <f>D37</f>
        <v>130.9</v>
      </c>
    </row>
    <row r="37" spans="1:4" s="4" customFormat="1" ht="18">
      <c r="A37" s="85" t="s">
        <v>151</v>
      </c>
      <c r="B37" s="79" t="s">
        <v>121</v>
      </c>
      <c r="C37" s="170" t="s">
        <v>110</v>
      </c>
      <c r="D37" s="90">
        <f>'Пр.3 '!H562</f>
        <v>130.9</v>
      </c>
    </row>
    <row r="38" spans="1:4" s="4" customFormat="1" ht="18">
      <c r="A38" s="178" t="s">
        <v>156</v>
      </c>
      <c r="B38" s="179"/>
      <c r="C38" s="180"/>
      <c r="D38" s="166">
        <f>D10+D19+D21+D24+D27+D31+D33+D36</f>
        <v>31004.700000000004</v>
      </c>
    </row>
    <row r="39" s="4" customFormat="1" ht="18">
      <c r="C39" s="5"/>
    </row>
  </sheetData>
  <sheetProtection/>
  <mergeCells count="7">
    <mergeCell ref="B1:D1"/>
    <mergeCell ref="B4:D4"/>
    <mergeCell ref="A3:D3"/>
    <mergeCell ref="A2:D2"/>
    <mergeCell ref="B9:C9"/>
    <mergeCell ref="B8:C8"/>
    <mergeCell ref="A6:D6"/>
  </mergeCells>
  <printOptions horizontalCentered="1"/>
  <pageMargins left="1.1811023622047245" right="0.5905511811023623" top="0.7874015748031497" bottom="0.7874015748031497" header="0" footer="0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Z497"/>
  <sheetViews>
    <sheetView tabSelected="1" view="pageBreakPreview" zoomScaleNormal="85" zoomScaleSheetLayoutView="100" zoomScalePageLayoutView="0" workbookViewId="0" topLeftCell="A46">
      <selection activeCell="E10" sqref="E10"/>
    </sheetView>
  </sheetViews>
  <sheetFormatPr defaultColWidth="9.00390625" defaultRowHeight="12.75"/>
  <cols>
    <col min="1" max="1" width="53.00390625" style="262" customWidth="1"/>
    <col min="2" max="2" width="4.25390625" style="263" customWidth="1"/>
    <col min="3" max="3" width="3.375" style="263" customWidth="1"/>
    <col min="4" max="4" width="10.375" style="263" customWidth="1"/>
    <col min="5" max="5" width="8.75390625" style="262" customWidth="1"/>
    <col min="6" max="6" width="4.75390625" style="264" customWidth="1"/>
    <col min="7" max="7" width="4.875" style="265" customWidth="1"/>
    <col min="8" max="8" width="16.125" style="266" customWidth="1"/>
    <col min="9" max="9" width="17.375" style="262" customWidth="1"/>
    <col min="10" max="11" width="9.125" style="262" customWidth="1"/>
    <col min="12" max="12" width="17.625" style="262" customWidth="1"/>
    <col min="13" max="16384" width="9.125" style="262" customWidth="1"/>
  </cols>
  <sheetData>
    <row r="1" spans="2:8" s="1" customFormat="1" ht="15.75">
      <c r="B1" s="14"/>
      <c r="C1" s="14"/>
      <c r="D1" s="14"/>
      <c r="E1" s="14"/>
      <c r="F1" s="7"/>
      <c r="G1" s="388" t="s">
        <v>587</v>
      </c>
      <c r="H1" s="388"/>
    </row>
    <row r="2" spans="2:8" s="1" customFormat="1" ht="18" customHeight="1">
      <c r="B2" s="376" t="s">
        <v>441</v>
      </c>
      <c r="C2" s="376"/>
      <c r="D2" s="376"/>
      <c r="E2" s="376"/>
      <c r="F2" s="376"/>
      <c r="G2" s="376"/>
      <c r="H2" s="376"/>
    </row>
    <row r="3" spans="2:8" s="1" customFormat="1" ht="18.75" customHeight="1">
      <c r="B3" s="182"/>
      <c r="C3" s="182"/>
      <c r="D3" s="389" t="s">
        <v>210</v>
      </c>
      <c r="E3" s="389"/>
      <c r="F3" s="389"/>
      <c r="G3" s="389"/>
      <c r="H3" s="389"/>
    </row>
    <row r="4" spans="2:8" s="1" customFormat="1" ht="18.75" customHeight="1">
      <c r="B4" s="2"/>
      <c r="C4" s="2"/>
      <c r="D4" s="9"/>
      <c r="F4" s="388" t="s">
        <v>588</v>
      </c>
      <c r="G4" s="388"/>
      <c r="H4" s="388"/>
    </row>
    <row r="5" spans="1:8" s="1" customFormat="1" ht="124.5" customHeight="1">
      <c r="A5" s="390" t="s">
        <v>586</v>
      </c>
      <c r="B5" s="390"/>
      <c r="C5" s="390"/>
      <c r="D5" s="390"/>
      <c r="E5" s="390"/>
      <c r="F5" s="390"/>
      <c r="G5" s="390"/>
      <c r="H5" s="390"/>
    </row>
    <row r="6" spans="2:8" s="1" customFormat="1" ht="18.75" customHeight="1">
      <c r="B6" s="2"/>
      <c r="C6" s="2"/>
      <c r="D6" s="9"/>
      <c r="E6" s="9"/>
      <c r="F6" s="10"/>
      <c r="G6" s="8"/>
      <c r="H6" s="11"/>
    </row>
    <row r="7" spans="1:11" s="189" customFormat="1" ht="47.25">
      <c r="A7" s="183" t="s">
        <v>157</v>
      </c>
      <c r="B7" s="391" t="s">
        <v>453</v>
      </c>
      <c r="C7" s="392"/>
      <c r="D7" s="393"/>
      <c r="E7" s="184" t="s">
        <v>159</v>
      </c>
      <c r="F7" s="185" t="s">
        <v>160</v>
      </c>
      <c r="G7" s="186" t="s">
        <v>161</v>
      </c>
      <c r="H7" s="187" t="s">
        <v>162</v>
      </c>
      <c r="I7" s="188"/>
      <c r="J7" s="188"/>
      <c r="K7" s="188"/>
    </row>
    <row r="8" spans="1:11" s="189" customFormat="1" ht="15.75">
      <c r="A8" s="190" t="s">
        <v>106</v>
      </c>
      <c r="B8" s="191"/>
      <c r="C8" s="192" t="s">
        <v>107</v>
      </c>
      <c r="D8" s="193"/>
      <c r="E8" s="190" t="s">
        <v>108</v>
      </c>
      <c r="F8" s="194" t="s">
        <v>163</v>
      </c>
      <c r="G8" s="195" t="s">
        <v>164</v>
      </c>
      <c r="H8" s="196">
        <v>6</v>
      </c>
      <c r="I8" s="188"/>
      <c r="J8" s="188"/>
      <c r="K8" s="188"/>
    </row>
    <row r="9" spans="1:11" s="189" customFormat="1" ht="27" customHeight="1" hidden="1">
      <c r="A9" s="190"/>
      <c r="B9" s="191"/>
      <c r="C9" s="192"/>
      <c r="D9" s="193"/>
      <c r="E9" s="190"/>
      <c r="F9" s="194"/>
      <c r="G9" s="195"/>
      <c r="H9" s="197" t="e">
        <f>H10+H16+H22+#REF!+H58+H64+H73+H99+H117+H125+H131+H142+H148+H164+H243</f>
        <v>#REF!</v>
      </c>
      <c r="I9" s="188"/>
      <c r="J9" s="188"/>
      <c r="K9" s="188"/>
    </row>
    <row r="10" spans="1:11" s="204" customFormat="1" ht="68.25" customHeight="1">
      <c r="A10" s="198" t="s">
        <v>357</v>
      </c>
      <c r="B10" s="128" t="s">
        <v>110</v>
      </c>
      <c r="C10" s="130" t="s">
        <v>165</v>
      </c>
      <c r="D10" s="129" t="s">
        <v>280</v>
      </c>
      <c r="E10" s="199"/>
      <c r="F10" s="200"/>
      <c r="G10" s="201"/>
      <c r="H10" s="131">
        <f>H12</f>
        <v>0</v>
      </c>
      <c r="I10" s="202"/>
      <c r="J10" s="203"/>
      <c r="K10" s="203"/>
    </row>
    <row r="11" spans="1:11" s="204" customFormat="1" ht="42" customHeight="1" hidden="1">
      <c r="A11" s="102"/>
      <c r="B11" s="93" t="s">
        <v>110</v>
      </c>
      <c r="C11" s="94" t="s">
        <v>106</v>
      </c>
      <c r="D11" s="92" t="s">
        <v>280</v>
      </c>
      <c r="E11" s="107"/>
      <c r="F11" s="205"/>
      <c r="G11" s="206"/>
      <c r="H11" s="76"/>
      <c r="I11" s="207"/>
      <c r="J11" s="203"/>
      <c r="K11" s="203"/>
    </row>
    <row r="12" spans="1:11" s="204" customFormat="1" ht="57" customHeight="1">
      <c r="A12" s="132" t="s">
        <v>292</v>
      </c>
      <c r="B12" s="93" t="s">
        <v>110</v>
      </c>
      <c r="C12" s="94" t="s">
        <v>165</v>
      </c>
      <c r="D12" s="92" t="s">
        <v>281</v>
      </c>
      <c r="E12" s="208"/>
      <c r="F12" s="209"/>
      <c r="G12" s="210"/>
      <c r="H12" s="76">
        <f>H13</f>
        <v>0</v>
      </c>
      <c r="I12" s="202"/>
      <c r="J12" s="203"/>
      <c r="K12" s="203"/>
    </row>
    <row r="13" spans="1:11" s="212" customFormat="1" ht="38.25" customHeight="1">
      <c r="A13" s="133" t="s">
        <v>347</v>
      </c>
      <c r="B13" s="105" t="s">
        <v>110</v>
      </c>
      <c r="C13" s="106" t="s">
        <v>165</v>
      </c>
      <c r="D13" s="96" t="s">
        <v>335</v>
      </c>
      <c r="E13" s="107"/>
      <c r="F13" s="205"/>
      <c r="G13" s="206"/>
      <c r="H13" s="84">
        <f>H14</f>
        <v>0</v>
      </c>
      <c r="I13" s="202"/>
      <c r="J13" s="211"/>
      <c r="K13" s="211"/>
    </row>
    <row r="14" spans="1:11" s="212" customFormat="1" ht="52.5" customHeight="1">
      <c r="A14" s="109" t="s">
        <v>205</v>
      </c>
      <c r="B14" s="105" t="s">
        <v>110</v>
      </c>
      <c r="C14" s="106" t="s">
        <v>165</v>
      </c>
      <c r="D14" s="96" t="s">
        <v>335</v>
      </c>
      <c r="E14" s="107">
        <v>240</v>
      </c>
      <c r="F14" s="205"/>
      <c r="G14" s="206"/>
      <c r="H14" s="84">
        <f>H15</f>
        <v>0</v>
      </c>
      <c r="I14" s="202"/>
      <c r="J14" s="211"/>
      <c r="K14" s="211"/>
    </row>
    <row r="15" spans="1:11" s="212" customFormat="1" ht="32.25" customHeight="1">
      <c r="A15" s="134" t="s">
        <v>134</v>
      </c>
      <c r="B15" s="105" t="s">
        <v>110</v>
      </c>
      <c r="C15" s="106" t="s">
        <v>165</v>
      </c>
      <c r="D15" s="96" t="s">
        <v>335</v>
      </c>
      <c r="E15" s="107">
        <v>240</v>
      </c>
      <c r="F15" s="205" t="s">
        <v>115</v>
      </c>
      <c r="G15" s="206" t="s">
        <v>135</v>
      </c>
      <c r="H15" s="84">
        <f>'Пр.3 '!H283</f>
        <v>0</v>
      </c>
      <c r="I15" s="202"/>
      <c r="J15" s="211"/>
      <c r="K15" s="211"/>
    </row>
    <row r="16" spans="1:11" s="204" customFormat="1" ht="79.5" customHeight="1">
      <c r="A16" s="198" t="s">
        <v>474</v>
      </c>
      <c r="B16" s="128" t="s">
        <v>140</v>
      </c>
      <c r="C16" s="130" t="s">
        <v>165</v>
      </c>
      <c r="D16" s="129" t="s">
        <v>280</v>
      </c>
      <c r="E16" s="199"/>
      <c r="F16" s="200"/>
      <c r="G16" s="201"/>
      <c r="H16" s="131">
        <f>H17</f>
        <v>130.9</v>
      </c>
      <c r="I16" s="202"/>
      <c r="J16" s="203"/>
      <c r="K16" s="203"/>
    </row>
    <row r="17" spans="1:11" s="204" customFormat="1" ht="44.25" customHeight="1">
      <c r="A17" s="102" t="s">
        <v>20</v>
      </c>
      <c r="B17" s="93" t="s">
        <v>140</v>
      </c>
      <c r="C17" s="94" t="s">
        <v>171</v>
      </c>
      <c r="D17" s="92" t="s">
        <v>280</v>
      </c>
      <c r="E17" s="107"/>
      <c r="F17" s="205"/>
      <c r="G17" s="206"/>
      <c r="H17" s="76">
        <f>H18</f>
        <v>130.9</v>
      </c>
      <c r="I17" s="202"/>
      <c r="J17" s="203"/>
      <c r="K17" s="203"/>
    </row>
    <row r="18" spans="1:11" s="212" customFormat="1" ht="42.75" customHeight="1">
      <c r="A18" s="102" t="s">
        <v>279</v>
      </c>
      <c r="B18" s="93" t="s">
        <v>140</v>
      </c>
      <c r="C18" s="94" t="s">
        <v>106</v>
      </c>
      <c r="D18" s="92" t="s">
        <v>281</v>
      </c>
      <c r="E18" s="107"/>
      <c r="F18" s="205"/>
      <c r="G18" s="206"/>
      <c r="H18" s="76">
        <f>H19</f>
        <v>130.9</v>
      </c>
      <c r="I18" s="202"/>
      <c r="J18" s="211"/>
      <c r="K18" s="211"/>
    </row>
    <row r="19" spans="1:11" s="212" customFormat="1" ht="31.5">
      <c r="A19" s="134" t="s">
        <v>307</v>
      </c>
      <c r="B19" s="105" t="s">
        <v>140</v>
      </c>
      <c r="C19" s="106" t="s">
        <v>171</v>
      </c>
      <c r="D19" s="96" t="s">
        <v>322</v>
      </c>
      <c r="E19" s="107"/>
      <c r="F19" s="205"/>
      <c r="G19" s="206"/>
      <c r="H19" s="84">
        <f>H20</f>
        <v>130.9</v>
      </c>
      <c r="I19" s="202"/>
      <c r="J19" s="211"/>
      <c r="K19" s="211"/>
    </row>
    <row r="20" spans="1:11" s="212" customFormat="1" ht="15.75">
      <c r="A20" s="109" t="s">
        <v>209</v>
      </c>
      <c r="B20" s="105" t="s">
        <v>140</v>
      </c>
      <c r="C20" s="106" t="s">
        <v>171</v>
      </c>
      <c r="D20" s="96" t="s">
        <v>322</v>
      </c>
      <c r="E20" s="107">
        <v>610</v>
      </c>
      <c r="F20" s="205"/>
      <c r="G20" s="206"/>
      <c r="H20" s="84">
        <f>H21</f>
        <v>130.9</v>
      </c>
      <c r="I20" s="202"/>
      <c r="J20" s="211"/>
      <c r="K20" s="211"/>
    </row>
    <row r="21" spans="1:11" s="212" customFormat="1" ht="15.75">
      <c r="A21" s="109" t="s">
        <v>151</v>
      </c>
      <c r="B21" s="105" t="s">
        <v>140</v>
      </c>
      <c r="C21" s="106" t="s">
        <v>171</v>
      </c>
      <c r="D21" s="96" t="s">
        <v>322</v>
      </c>
      <c r="E21" s="107">
        <v>610</v>
      </c>
      <c r="F21" s="205" t="s">
        <v>121</v>
      </c>
      <c r="G21" s="206" t="s">
        <v>110</v>
      </c>
      <c r="H21" s="84">
        <f>'Пр.3 '!H567</f>
        <v>130.9</v>
      </c>
      <c r="I21" s="202"/>
      <c r="J21" s="211"/>
      <c r="K21" s="211"/>
    </row>
    <row r="22" spans="1:11" s="204" customFormat="1" ht="71.25" customHeight="1">
      <c r="A22" s="198" t="s">
        <v>475</v>
      </c>
      <c r="B22" s="128" t="s">
        <v>113</v>
      </c>
      <c r="C22" s="130" t="s">
        <v>165</v>
      </c>
      <c r="D22" s="129" t="s">
        <v>280</v>
      </c>
      <c r="E22" s="213"/>
      <c r="F22" s="214"/>
      <c r="G22" s="215"/>
      <c r="H22" s="131">
        <f>H23+H34</f>
        <v>3702.2000000000003</v>
      </c>
      <c r="I22" s="202"/>
      <c r="J22" s="203"/>
      <c r="K22" s="203"/>
    </row>
    <row r="23" spans="1:11" s="204" customFormat="1" ht="56.25" customHeight="1">
      <c r="A23" s="102" t="s">
        <v>11</v>
      </c>
      <c r="B23" s="93" t="s">
        <v>113</v>
      </c>
      <c r="C23" s="94" t="s">
        <v>106</v>
      </c>
      <c r="D23" s="92" t="s">
        <v>280</v>
      </c>
      <c r="E23" s="95"/>
      <c r="F23" s="209"/>
      <c r="G23" s="210"/>
      <c r="H23" s="76">
        <f>H24</f>
        <v>2940.2000000000003</v>
      </c>
      <c r="I23" s="202"/>
      <c r="J23" s="203"/>
      <c r="K23" s="203"/>
    </row>
    <row r="24" spans="1:11" s="212" customFormat="1" ht="54.75" customHeight="1">
      <c r="A24" s="102" t="s">
        <v>489</v>
      </c>
      <c r="B24" s="93" t="s">
        <v>113</v>
      </c>
      <c r="C24" s="94" t="s">
        <v>106</v>
      </c>
      <c r="D24" s="92" t="s">
        <v>281</v>
      </c>
      <c r="E24" s="95"/>
      <c r="F24" s="209"/>
      <c r="G24" s="210"/>
      <c r="H24" s="76">
        <f>H25+H28+H31</f>
        <v>2940.2000000000003</v>
      </c>
      <c r="I24" s="202"/>
      <c r="J24" s="211"/>
      <c r="K24" s="211"/>
    </row>
    <row r="25" spans="1:11" s="212" customFormat="1" ht="47.25">
      <c r="A25" s="134" t="s">
        <v>389</v>
      </c>
      <c r="B25" s="105" t="s">
        <v>113</v>
      </c>
      <c r="C25" s="106" t="s">
        <v>106</v>
      </c>
      <c r="D25" s="96" t="s">
        <v>282</v>
      </c>
      <c r="E25" s="107"/>
      <c r="F25" s="205"/>
      <c r="G25" s="206"/>
      <c r="H25" s="84">
        <f>H26</f>
        <v>1704.3</v>
      </c>
      <c r="I25" s="202"/>
      <c r="J25" s="211"/>
      <c r="K25" s="211"/>
    </row>
    <row r="26" spans="1:11" s="212" customFormat="1" ht="15.75">
      <c r="A26" s="109" t="s">
        <v>209</v>
      </c>
      <c r="B26" s="105" t="s">
        <v>113</v>
      </c>
      <c r="C26" s="106" t="s">
        <v>106</v>
      </c>
      <c r="D26" s="96" t="s">
        <v>282</v>
      </c>
      <c r="E26" s="107">
        <v>610</v>
      </c>
      <c r="F26" s="205"/>
      <c r="G26" s="206"/>
      <c r="H26" s="84">
        <f>H27</f>
        <v>1704.3</v>
      </c>
      <c r="I26" s="202"/>
      <c r="J26" s="211"/>
      <c r="K26" s="211"/>
    </row>
    <row r="27" spans="1:11" s="212" customFormat="1" ht="15.75">
      <c r="A27" s="109" t="s">
        <v>145</v>
      </c>
      <c r="B27" s="105" t="s">
        <v>113</v>
      </c>
      <c r="C27" s="106" t="s">
        <v>106</v>
      </c>
      <c r="D27" s="96" t="s">
        <v>282</v>
      </c>
      <c r="E27" s="107">
        <v>610</v>
      </c>
      <c r="F27" s="205" t="s">
        <v>132</v>
      </c>
      <c r="G27" s="206" t="s">
        <v>110</v>
      </c>
      <c r="H27" s="84">
        <f>'Пр.3 '!H498</f>
        <v>1704.3</v>
      </c>
      <c r="I27" s="202"/>
      <c r="J27" s="211"/>
      <c r="K27" s="211"/>
    </row>
    <row r="28" spans="1:11" s="212" customFormat="1" ht="31.5">
      <c r="A28" s="109" t="s">
        <v>522</v>
      </c>
      <c r="B28" s="105" t="s">
        <v>113</v>
      </c>
      <c r="C28" s="106" t="s">
        <v>106</v>
      </c>
      <c r="D28" s="96" t="s">
        <v>452</v>
      </c>
      <c r="E28" s="107"/>
      <c r="F28" s="205"/>
      <c r="G28" s="206"/>
      <c r="H28" s="84">
        <f>H29</f>
        <v>650</v>
      </c>
      <c r="I28" s="202"/>
      <c r="J28" s="211"/>
      <c r="K28" s="211"/>
    </row>
    <row r="29" spans="1:11" s="212" customFormat="1" ht="15.75">
      <c r="A29" s="109" t="s">
        <v>209</v>
      </c>
      <c r="B29" s="105" t="s">
        <v>113</v>
      </c>
      <c r="C29" s="106" t="s">
        <v>106</v>
      </c>
      <c r="D29" s="96" t="s">
        <v>452</v>
      </c>
      <c r="E29" s="107">
        <v>610</v>
      </c>
      <c r="F29" s="205"/>
      <c r="G29" s="206"/>
      <c r="H29" s="84">
        <f>H30</f>
        <v>650</v>
      </c>
      <c r="I29" s="202"/>
      <c r="J29" s="211"/>
      <c r="K29" s="211"/>
    </row>
    <row r="30" spans="1:11" s="212" customFormat="1" ht="15.75">
      <c r="A30" s="109" t="s">
        <v>534</v>
      </c>
      <c r="B30" s="105" t="s">
        <v>113</v>
      </c>
      <c r="C30" s="106" t="s">
        <v>106</v>
      </c>
      <c r="D30" s="96" t="s">
        <v>452</v>
      </c>
      <c r="E30" s="107">
        <v>610</v>
      </c>
      <c r="F30" s="205" t="s">
        <v>132</v>
      </c>
      <c r="G30" s="206" t="s">
        <v>110</v>
      </c>
      <c r="H30" s="84">
        <f>'Пр.3 '!H502</f>
        <v>650</v>
      </c>
      <c r="I30" s="202"/>
      <c r="J30" s="211"/>
      <c r="K30" s="211"/>
    </row>
    <row r="31" spans="1:11" s="212" customFormat="1" ht="47.25">
      <c r="A31" s="109" t="s">
        <v>419</v>
      </c>
      <c r="B31" s="105" t="s">
        <v>113</v>
      </c>
      <c r="C31" s="106" t="s">
        <v>106</v>
      </c>
      <c r="D31" s="96" t="s">
        <v>451</v>
      </c>
      <c r="E31" s="107"/>
      <c r="F31" s="205"/>
      <c r="G31" s="206"/>
      <c r="H31" s="84">
        <f>H32</f>
        <v>585.9</v>
      </c>
      <c r="I31" s="202"/>
      <c r="J31" s="211"/>
      <c r="K31" s="211"/>
    </row>
    <row r="32" spans="1:11" s="212" customFormat="1" ht="32.25" customHeight="1">
      <c r="A32" s="109" t="s">
        <v>13</v>
      </c>
      <c r="B32" s="105" t="s">
        <v>113</v>
      </c>
      <c r="C32" s="106" t="s">
        <v>106</v>
      </c>
      <c r="D32" s="96" t="s">
        <v>451</v>
      </c>
      <c r="E32" s="107">
        <v>610</v>
      </c>
      <c r="F32" s="205"/>
      <c r="G32" s="206"/>
      <c r="H32" s="84">
        <f>H33</f>
        <v>585.9</v>
      </c>
      <c r="I32" s="202"/>
      <c r="J32" s="211"/>
      <c r="K32" s="211"/>
    </row>
    <row r="33" spans="1:11" s="212" customFormat="1" ht="15.75">
      <c r="A33" s="109" t="s">
        <v>145</v>
      </c>
      <c r="B33" s="105" t="s">
        <v>113</v>
      </c>
      <c r="C33" s="106" t="s">
        <v>106</v>
      </c>
      <c r="D33" s="96" t="s">
        <v>451</v>
      </c>
      <c r="E33" s="107">
        <v>610</v>
      </c>
      <c r="F33" s="205" t="s">
        <v>132</v>
      </c>
      <c r="G33" s="206" t="s">
        <v>110</v>
      </c>
      <c r="H33" s="84">
        <f>'Пр.3 '!H504</f>
        <v>585.9</v>
      </c>
      <c r="I33" s="202"/>
      <c r="J33" s="211"/>
      <c r="K33" s="211"/>
    </row>
    <row r="34" spans="1:11" s="204" customFormat="1" ht="48.75" customHeight="1">
      <c r="A34" s="102" t="s">
        <v>12</v>
      </c>
      <c r="B34" s="93" t="s">
        <v>113</v>
      </c>
      <c r="C34" s="94" t="s">
        <v>107</v>
      </c>
      <c r="D34" s="92" t="s">
        <v>280</v>
      </c>
      <c r="E34" s="95"/>
      <c r="F34" s="209"/>
      <c r="G34" s="210"/>
      <c r="H34" s="76">
        <f>H35</f>
        <v>762</v>
      </c>
      <c r="I34" s="202"/>
      <c r="J34" s="203"/>
      <c r="K34" s="203"/>
    </row>
    <row r="35" spans="1:11" s="212" customFormat="1" ht="41.25" customHeight="1">
      <c r="A35" s="102" t="s">
        <v>278</v>
      </c>
      <c r="B35" s="93" t="s">
        <v>113</v>
      </c>
      <c r="C35" s="94" t="s">
        <v>107</v>
      </c>
      <c r="D35" s="92" t="s">
        <v>281</v>
      </c>
      <c r="E35" s="95"/>
      <c r="F35" s="209"/>
      <c r="G35" s="210"/>
      <c r="H35" s="76">
        <f>H36+H39+H42</f>
        <v>762</v>
      </c>
      <c r="I35" s="202"/>
      <c r="J35" s="211"/>
      <c r="K35" s="211"/>
    </row>
    <row r="36" spans="1:11" s="212" customFormat="1" ht="63.75" customHeight="1">
      <c r="A36" s="134" t="s">
        <v>304</v>
      </c>
      <c r="B36" s="105" t="s">
        <v>113</v>
      </c>
      <c r="C36" s="106" t="s">
        <v>107</v>
      </c>
      <c r="D36" s="96" t="s">
        <v>305</v>
      </c>
      <c r="E36" s="107"/>
      <c r="F36" s="205"/>
      <c r="G36" s="206"/>
      <c r="H36" s="84">
        <f>H37</f>
        <v>84.5</v>
      </c>
      <c r="I36" s="202"/>
      <c r="J36" s="211"/>
      <c r="K36" s="211"/>
    </row>
    <row r="37" spans="1:11" s="212" customFormat="1" ht="24" customHeight="1">
      <c r="A37" s="109" t="s">
        <v>209</v>
      </c>
      <c r="B37" s="105" t="s">
        <v>113</v>
      </c>
      <c r="C37" s="106" t="s">
        <v>107</v>
      </c>
      <c r="D37" s="96" t="s">
        <v>305</v>
      </c>
      <c r="E37" s="107">
        <v>610</v>
      </c>
      <c r="F37" s="205"/>
      <c r="G37" s="206"/>
      <c r="H37" s="84">
        <f>H38</f>
        <v>84.5</v>
      </c>
      <c r="I37" s="202"/>
      <c r="J37" s="211"/>
      <c r="K37" s="211"/>
    </row>
    <row r="38" spans="1:11" s="212" customFormat="1" ht="15.75">
      <c r="A38" s="110" t="s">
        <v>145</v>
      </c>
      <c r="B38" s="205" t="s">
        <v>113</v>
      </c>
      <c r="C38" s="106" t="s">
        <v>107</v>
      </c>
      <c r="D38" s="96" t="s">
        <v>305</v>
      </c>
      <c r="E38" s="107">
        <v>610</v>
      </c>
      <c r="F38" s="205" t="s">
        <v>132</v>
      </c>
      <c r="G38" s="206" t="s">
        <v>110</v>
      </c>
      <c r="H38" s="84">
        <f>'Пр.3 '!H512</f>
        <v>84.5</v>
      </c>
      <c r="I38" s="202"/>
      <c r="J38" s="211"/>
      <c r="K38" s="211"/>
    </row>
    <row r="39" spans="1:11" s="204" customFormat="1" ht="47.25">
      <c r="A39" s="78" t="s">
        <v>558</v>
      </c>
      <c r="B39" s="205" t="s">
        <v>113</v>
      </c>
      <c r="C39" s="106" t="s">
        <v>107</v>
      </c>
      <c r="D39" s="96" t="s">
        <v>557</v>
      </c>
      <c r="E39" s="107"/>
      <c r="F39" s="205"/>
      <c r="G39" s="206"/>
      <c r="H39" s="84">
        <f>H40</f>
        <v>492.5</v>
      </c>
      <c r="I39" s="202"/>
      <c r="J39" s="203"/>
      <c r="K39" s="203"/>
    </row>
    <row r="40" spans="1:11" s="204" customFormat="1" ht="15.75">
      <c r="A40" s="78" t="s">
        <v>209</v>
      </c>
      <c r="B40" s="205" t="s">
        <v>113</v>
      </c>
      <c r="C40" s="106" t="s">
        <v>107</v>
      </c>
      <c r="D40" s="96" t="s">
        <v>557</v>
      </c>
      <c r="E40" s="107">
        <v>610</v>
      </c>
      <c r="F40" s="205"/>
      <c r="G40" s="206"/>
      <c r="H40" s="84">
        <f>H41</f>
        <v>492.5</v>
      </c>
      <c r="I40" s="202"/>
      <c r="J40" s="203"/>
      <c r="K40" s="203"/>
    </row>
    <row r="41" spans="1:11" s="204" customFormat="1" ht="15.75">
      <c r="A41" s="78" t="s">
        <v>145</v>
      </c>
      <c r="B41" s="205" t="s">
        <v>113</v>
      </c>
      <c r="C41" s="106" t="s">
        <v>107</v>
      </c>
      <c r="D41" s="96" t="s">
        <v>557</v>
      </c>
      <c r="E41" s="107">
        <v>610</v>
      </c>
      <c r="F41" s="205" t="s">
        <v>132</v>
      </c>
      <c r="G41" s="206" t="s">
        <v>110</v>
      </c>
      <c r="H41" s="84">
        <f>'Пр.3 '!H514</f>
        <v>492.5</v>
      </c>
      <c r="I41" s="202"/>
      <c r="J41" s="203"/>
      <c r="K41" s="203"/>
    </row>
    <row r="42" spans="1:11" s="204" customFormat="1" ht="69.75" customHeight="1">
      <c r="A42" s="78" t="s">
        <v>533</v>
      </c>
      <c r="B42" s="205" t="s">
        <v>113</v>
      </c>
      <c r="C42" s="106" t="s">
        <v>107</v>
      </c>
      <c r="D42" s="96" t="s">
        <v>531</v>
      </c>
      <c r="E42" s="107"/>
      <c r="F42" s="205"/>
      <c r="G42" s="206"/>
      <c r="H42" s="84">
        <f>H43</f>
        <v>185</v>
      </c>
      <c r="I42" s="202"/>
      <c r="J42" s="203"/>
      <c r="K42" s="203"/>
    </row>
    <row r="43" spans="1:11" s="204" customFormat="1" ht="15.75">
      <c r="A43" s="78" t="s">
        <v>532</v>
      </c>
      <c r="B43" s="205" t="s">
        <v>113</v>
      </c>
      <c r="C43" s="106" t="s">
        <v>107</v>
      </c>
      <c r="D43" s="96" t="s">
        <v>531</v>
      </c>
      <c r="E43" s="107">
        <v>610</v>
      </c>
      <c r="F43" s="205"/>
      <c r="G43" s="206"/>
      <c r="H43" s="84">
        <f>H44</f>
        <v>185</v>
      </c>
      <c r="I43" s="202"/>
      <c r="J43" s="203"/>
      <c r="K43" s="203"/>
    </row>
    <row r="44" spans="1:11" s="204" customFormat="1" ht="15.75">
      <c r="A44" s="78" t="s">
        <v>534</v>
      </c>
      <c r="B44" s="205" t="s">
        <v>113</v>
      </c>
      <c r="C44" s="106" t="s">
        <v>107</v>
      </c>
      <c r="D44" s="96" t="s">
        <v>531</v>
      </c>
      <c r="E44" s="107">
        <v>610</v>
      </c>
      <c r="F44" s="205" t="s">
        <v>132</v>
      </c>
      <c r="G44" s="206" t="s">
        <v>110</v>
      </c>
      <c r="H44" s="84">
        <f>'Пр.3 '!H516</f>
        <v>185</v>
      </c>
      <c r="I44" s="202"/>
      <c r="J44" s="203"/>
      <c r="K44" s="203"/>
    </row>
    <row r="45" spans="1:11" s="204" customFormat="1" ht="110.25">
      <c r="A45" s="127" t="s">
        <v>455</v>
      </c>
      <c r="B45" s="214" t="s">
        <v>115</v>
      </c>
      <c r="C45" s="130" t="s">
        <v>165</v>
      </c>
      <c r="D45" s="129" t="s">
        <v>280</v>
      </c>
      <c r="E45" s="213"/>
      <c r="F45" s="214"/>
      <c r="G45" s="215"/>
      <c r="H45" s="131">
        <f>H46+H54</f>
        <v>3436.9</v>
      </c>
      <c r="I45" s="202"/>
      <c r="J45" s="203"/>
      <c r="K45" s="203"/>
    </row>
    <row r="46" spans="1:11" s="204" customFormat="1" ht="31.5">
      <c r="A46" s="98" t="s">
        <v>456</v>
      </c>
      <c r="B46" s="209" t="s">
        <v>115</v>
      </c>
      <c r="C46" s="94" t="s">
        <v>106</v>
      </c>
      <c r="D46" s="92" t="s">
        <v>280</v>
      </c>
      <c r="E46" s="95"/>
      <c r="F46" s="209"/>
      <c r="G46" s="210"/>
      <c r="H46" s="76">
        <f>H47</f>
        <v>3436.9</v>
      </c>
      <c r="I46" s="202"/>
      <c r="J46" s="203"/>
      <c r="K46" s="203"/>
    </row>
    <row r="47" spans="1:11" s="204" customFormat="1" ht="47.25">
      <c r="A47" s="98" t="s">
        <v>457</v>
      </c>
      <c r="B47" s="209" t="s">
        <v>115</v>
      </c>
      <c r="C47" s="94" t="s">
        <v>106</v>
      </c>
      <c r="D47" s="92" t="s">
        <v>281</v>
      </c>
      <c r="E47" s="95"/>
      <c r="F47" s="209"/>
      <c r="G47" s="210"/>
      <c r="H47" s="76">
        <f>H48+H51</f>
        <v>3436.9</v>
      </c>
      <c r="I47" s="202"/>
      <c r="J47" s="203"/>
      <c r="K47" s="203"/>
    </row>
    <row r="48" spans="1:11" s="204" customFormat="1" ht="31.5">
      <c r="A48" s="78" t="s">
        <v>540</v>
      </c>
      <c r="B48" s="205" t="s">
        <v>115</v>
      </c>
      <c r="C48" s="106" t="s">
        <v>106</v>
      </c>
      <c r="D48" s="96" t="s">
        <v>541</v>
      </c>
      <c r="E48" s="107"/>
      <c r="F48" s="205"/>
      <c r="G48" s="206"/>
      <c r="H48" s="84">
        <f>H49</f>
        <v>102.9</v>
      </c>
      <c r="I48" s="202"/>
      <c r="J48" s="203"/>
      <c r="K48" s="203"/>
    </row>
    <row r="49" spans="1:11" s="204" customFormat="1" ht="47.25">
      <c r="A49" s="78" t="s">
        <v>205</v>
      </c>
      <c r="B49" s="205" t="s">
        <v>115</v>
      </c>
      <c r="C49" s="106" t="s">
        <v>106</v>
      </c>
      <c r="D49" s="96" t="s">
        <v>541</v>
      </c>
      <c r="E49" s="107">
        <v>240</v>
      </c>
      <c r="F49" s="205"/>
      <c r="G49" s="206"/>
      <c r="H49" s="84">
        <f>H50</f>
        <v>102.9</v>
      </c>
      <c r="I49" s="202"/>
      <c r="J49" s="203"/>
      <c r="K49" s="203"/>
    </row>
    <row r="50" spans="1:11" s="204" customFormat="1" ht="15.75">
      <c r="A50" s="78" t="s">
        <v>141</v>
      </c>
      <c r="B50" s="205" t="s">
        <v>115</v>
      </c>
      <c r="C50" s="106" t="s">
        <v>106</v>
      </c>
      <c r="D50" s="96" t="s">
        <v>541</v>
      </c>
      <c r="E50" s="107">
        <v>240</v>
      </c>
      <c r="F50" s="205" t="s">
        <v>137</v>
      </c>
      <c r="G50" s="206" t="s">
        <v>113</v>
      </c>
      <c r="H50" s="84">
        <f>'Пр.3 '!H392</f>
        <v>102.9</v>
      </c>
      <c r="I50" s="202"/>
      <c r="J50" s="203"/>
      <c r="K50" s="203"/>
    </row>
    <row r="51" spans="1:11" s="204" customFormat="1" ht="31.5">
      <c r="A51" s="78" t="s">
        <v>540</v>
      </c>
      <c r="B51" s="205" t="s">
        <v>115</v>
      </c>
      <c r="C51" s="106" t="s">
        <v>106</v>
      </c>
      <c r="D51" s="96" t="s">
        <v>542</v>
      </c>
      <c r="E51" s="107"/>
      <c r="F51" s="205"/>
      <c r="G51" s="206"/>
      <c r="H51" s="84">
        <f>H52</f>
        <v>3334</v>
      </c>
      <c r="I51" s="202"/>
      <c r="J51" s="203"/>
      <c r="K51" s="203"/>
    </row>
    <row r="52" spans="1:11" s="204" customFormat="1" ht="47.25">
      <c r="A52" s="78" t="s">
        <v>205</v>
      </c>
      <c r="B52" s="205" t="s">
        <v>115</v>
      </c>
      <c r="C52" s="106" t="s">
        <v>106</v>
      </c>
      <c r="D52" s="96" t="s">
        <v>542</v>
      </c>
      <c r="E52" s="107">
        <v>240</v>
      </c>
      <c r="F52" s="205"/>
      <c r="G52" s="206"/>
      <c r="H52" s="84">
        <f>H53</f>
        <v>3334</v>
      </c>
      <c r="I52" s="202"/>
      <c r="J52" s="203"/>
      <c r="K52" s="203"/>
    </row>
    <row r="53" spans="1:11" s="204" customFormat="1" ht="15.75">
      <c r="A53" s="78" t="s">
        <v>141</v>
      </c>
      <c r="B53" s="205" t="s">
        <v>115</v>
      </c>
      <c r="C53" s="106" t="s">
        <v>106</v>
      </c>
      <c r="D53" s="96" t="s">
        <v>542</v>
      </c>
      <c r="E53" s="107">
        <v>240</v>
      </c>
      <c r="F53" s="205" t="s">
        <v>137</v>
      </c>
      <c r="G53" s="206" t="s">
        <v>113</v>
      </c>
      <c r="H53" s="84">
        <f>'Пр.3 '!H394</f>
        <v>3334</v>
      </c>
      <c r="I53" s="202"/>
      <c r="J53" s="203"/>
      <c r="K53" s="203"/>
    </row>
    <row r="54" spans="1:11" s="204" customFormat="1" ht="47.25">
      <c r="A54" s="98" t="s">
        <v>458</v>
      </c>
      <c r="B54" s="209" t="s">
        <v>115</v>
      </c>
      <c r="C54" s="94" t="s">
        <v>107</v>
      </c>
      <c r="D54" s="92" t="s">
        <v>280</v>
      </c>
      <c r="E54" s="95"/>
      <c r="F54" s="209"/>
      <c r="G54" s="210"/>
      <c r="H54" s="76">
        <f>H55</f>
        <v>0</v>
      </c>
      <c r="I54" s="202"/>
      <c r="J54" s="203"/>
      <c r="K54" s="203"/>
    </row>
    <row r="55" spans="1:11" s="204" customFormat="1" ht="46.5" customHeight="1">
      <c r="A55" s="98" t="s">
        <v>460</v>
      </c>
      <c r="B55" s="209" t="s">
        <v>115</v>
      </c>
      <c r="C55" s="94" t="s">
        <v>107</v>
      </c>
      <c r="D55" s="92" t="s">
        <v>461</v>
      </c>
      <c r="E55" s="95"/>
      <c r="F55" s="209"/>
      <c r="G55" s="210"/>
      <c r="H55" s="76">
        <f>H56</f>
        <v>0</v>
      </c>
      <c r="I55" s="202"/>
      <c r="J55" s="203"/>
      <c r="K55" s="203"/>
    </row>
    <row r="56" spans="1:11" s="204" customFormat="1" ht="47.25">
      <c r="A56" s="78" t="s">
        <v>205</v>
      </c>
      <c r="B56" s="205" t="s">
        <v>115</v>
      </c>
      <c r="C56" s="106" t="s">
        <v>107</v>
      </c>
      <c r="D56" s="96" t="s">
        <v>561</v>
      </c>
      <c r="E56" s="107">
        <v>240</v>
      </c>
      <c r="F56" s="205"/>
      <c r="G56" s="206"/>
      <c r="H56" s="84">
        <f>H57</f>
        <v>0</v>
      </c>
      <c r="I56" s="202"/>
      <c r="J56" s="203"/>
      <c r="K56" s="203"/>
    </row>
    <row r="57" spans="1:11" s="204" customFormat="1" ht="15.75">
      <c r="A57" s="98" t="s">
        <v>141</v>
      </c>
      <c r="B57" s="209" t="s">
        <v>115</v>
      </c>
      <c r="C57" s="94" t="s">
        <v>107</v>
      </c>
      <c r="D57" s="92" t="s">
        <v>561</v>
      </c>
      <c r="E57" s="95">
        <v>240</v>
      </c>
      <c r="F57" s="209" t="s">
        <v>137</v>
      </c>
      <c r="G57" s="210" t="s">
        <v>113</v>
      </c>
      <c r="H57" s="76">
        <f>'Пр.3 '!H401</f>
        <v>0</v>
      </c>
      <c r="I57" s="202"/>
      <c r="J57" s="203"/>
      <c r="K57" s="203"/>
    </row>
    <row r="58" spans="1:26" s="204" customFormat="1" ht="70.5" customHeight="1">
      <c r="A58" s="198" t="s">
        <v>293</v>
      </c>
      <c r="B58" s="128" t="s">
        <v>137</v>
      </c>
      <c r="C58" s="130" t="s">
        <v>165</v>
      </c>
      <c r="D58" s="129" t="s">
        <v>280</v>
      </c>
      <c r="E58" s="216"/>
      <c r="F58" s="214"/>
      <c r="G58" s="215"/>
      <c r="H58" s="131">
        <f>H59+H64</f>
        <v>285.7</v>
      </c>
      <c r="I58" s="202"/>
      <c r="J58" s="203"/>
      <c r="K58" s="203"/>
      <c r="L58" s="203"/>
      <c r="M58" s="203"/>
      <c r="N58" s="203"/>
      <c r="O58" s="203"/>
      <c r="P58" s="203"/>
      <c r="Q58" s="203"/>
      <c r="R58" s="203"/>
      <c r="S58" s="203"/>
      <c r="T58" s="203"/>
      <c r="U58" s="203"/>
      <c r="V58" s="203"/>
      <c r="W58" s="203"/>
      <c r="X58" s="203"/>
      <c r="Y58" s="203"/>
      <c r="Z58" s="203"/>
    </row>
    <row r="59" spans="1:26" s="204" customFormat="1" ht="21" customHeight="1">
      <c r="A59" s="102" t="s">
        <v>294</v>
      </c>
      <c r="B59" s="93" t="s">
        <v>137</v>
      </c>
      <c r="C59" s="94" t="s">
        <v>106</v>
      </c>
      <c r="D59" s="92" t="s">
        <v>280</v>
      </c>
      <c r="E59" s="95"/>
      <c r="F59" s="209"/>
      <c r="G59" s="210"/>
      <c r="H59" s="76">
        <f>H60</f>
        <v>22.9</v>
      </c>
      <c r="I59" s="202"/>
      <c r="J59" s="203"/>
      <c r="K59" s="203"/>
      <c r="L59" s="203"/>
      <c r="M59" s="203"/>
      <c r="N59" s="203"/>
      <c r="O59" s="203"/>
      <c r="P59" s="203"/>
      <c r="Q59" s="203"/>
      <c r="R59" s="203"/>
      <c r="S59" s="203"/>
      <c r="T59" s="203"/>
      <c r="U59" s="203"/>
      <c r="V59" s="203"/>
      <c r="W59" s="203"/>
      <c r="X59" s="203"/>
      <c r="Y59" s="203"/>
      <c r="Z59" s="203"/>
    </row>
    <row r="60" spans="1:26" s="204" customFormat="1" ht="39.75" customHeight="1">
      <c r="A60" s="132" t="s">
        <v>295</v>
      </c>
      <c r="B60" s="93" t="s">
        <v>137</v>
      </c>
      <c r="C60" s="94" t="s">
        <v>106</v>
      </c>
      <c r="D60" s="92" t="s">
        <v>281</v>
      </c>
      <c r="E60" s="95"/>
      <c r="F60" s="209"/>
      <c r="G60" s="210"/>
      <c r="H60" s="76">
        <f>H61</f>
        <v>22.9</v>
      </c>
      <c r="I60" s="202"/>
      <c r="J60" s="203"/>
      <c r="K60" s="203"/>
      <c r="L60" s="203"/>
      <c r="M60" s="203"/>
      <c r="N60" s="203"/>
      <c r="O60" s="203"/>
      <c r="P60" s="203"/>
      <c r="Q60" s="203"/>
      <c r="R60" s="203"/>
      <c r="S60" s="203"/>
      <c r="T60" s="203"/>
      <c r="U60" s="203"/>
      <c r="V60" s="203"/>
      <c r="W60" s="203"/>
      <c r="X60" s="203"/>
      <c r="Y60" s="203"/>
      <c r="Z60" s="203"/>
    </row>
    <row r="61" spans="1:26" s="204" customFormat="1" ht="31.5">
      <c r="A61" s="133" t="s">
        <v>325</v>
      </c>
      <c r="B61" s="105" t="s">
        <v>137</v>
      </c>
      <c r="C61" s="106" t="s">
        <v>106</v>
      </c>
      <c r="D61" s="96" t="s">
        <v>316</v>
      </c>
      <c r="E61" s="103"/>
      <c r="F61" s="205"/>
      <c r="G61" s="206"/>
      <c r="H61" s="84">
        <f>H63</f>
        <v>22.9</v>
      </c>
      <c r="I61" s="202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</row>
    <row r="62" spans="1:26" s="204" customFormat="1" ht="55.5" customHeight="1">
      <c r="A62" s="109" t="s">
        <v>205</v>
      </c>
      <c r="B62" s="105" t="s">
        <v>137</v>
      </c>
      <c r="C62" s="106" t="s">
        <v>106</v>
      </c>
      <c r="D62" s="96" t="s">
        <v>316</v>
      </c>
      <c r="E62" s="107">
        <v>240</v>
      </c>
      <c r="F62" s="205"/>
      <c r="G62" s="206"/>
      <c r="H62" s="84">
        <f>H63</f>
        <v>22.9</v>
      </c>
      <c r="I62" s="202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</row>
    <row r="63" spans="1:26" s="204" customFormat="1" ht="37.5" customHeight="1">
      <c r="A63" s="134" t="s">
        <v>134</v>
      </c>
      <c r="B63" s="105" t="s">
        <v>137</v>
      </c>
      <c r="C63" s="106" t="s">
        <v>106</v>
      </c>
      <c r="D63" s="96" t="s">
        <v>316</v>
      </c>
      <c r="E63" s="107">
        <v>240</v>
      </c>
      <c r="F63" s="205" t="s">
        <v>115</v>
      </c>
      <c r="G63" s="206" t="s">
        <v>135</v>
      </c>
      <c r="H63" s="84">
        <f>'Пр.3 '!H288</f>
        <v>22.9</v>
      </c>
      <c r="I63" s="202"/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03"/>
    </row>
    <row r="64" spans="1:26" s="212" customFormat="1" ht="40.5" customHeight="1">
      <c r="A64" s="102" t="s">
        <v>296</v>
      </c>
      <c r="B64" s="93" t="s">
        <v>137</v>
      </c>
      <c r="C64" s="94" t="s">
        <v>107</v>
      </c>
      <c r="D64" s="92" t="s">
        <v>280</v>
      </c>
      <c r="E64" s="95"/>
      <c r="F64" s="205"/>
      <c r="G64" s="206"/>
      <c r="H64" s="76">
        <f>H65+H69</f>
        <v>262.8</v>
      </c>
      <c r="I64" s="202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/>
      <c r="U64" s="211"/>
      <c r="V64" s="211"/>
      <c r="W64" s="211"/>
      <c r="X64" s="211"/>
      <c r="Y64" s="211"/>
      <c r="Z64" s="211"/>
    </row>
    <row r="65" spans="1:26" s="212" customFormat="1" ht="40.5" customHeight="1">
      <c r="A65" s="132" t="s">
        <v>297</v>
      </c>
      <c r="B65" s="93" t="s">
        <v>137</v>
      </c>
      <c r="C65" s="94" t="s">
        <v>107</v>
      </c>
      <c r="D65" s="92" t="s">
        <v>281</v>
      </c>
      <c r="E65" s="95"/>
      <c r="F65" s="205"/>
      <c r="G65" s="206"/>
      <c r="H65" s="76">
        <f>H66</f>
        <v>252.5</v>
      </c>
      <c r="I65" s="202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/>
      <c r="U65" s="211"/>
      <c r="V65" s="211"/>
      <c r="W65" s="211"/>
      <c r="X65" s="211"/>
      <c r="Y65" s="211"/>
      <c r="Z65" s="211"/>
    </row>
    <row r="66" spans="1:26" s="204" customFormat="1" ht="39.75" customHeight="1">
      <c r="A66" s="133" t="s">
        <v>326</v>
      </c>
      <c r="B66" s="105" t="s">
        <v>137</v>
      </c>
      <c r="C66" s="106" t="s">
        <v>107</v>
      </c>
      <c r="D66" s="96" t="s">
        <v>313</v>
      </c>
      <c r="E66" s="103"/>
      <c r="F66" s="205"/>
      <c r="G66" s="206"/>
      <c r="H66" s="84">
        <f>H67</f>
        <v>252.5</v>
      </c>
      <c r="I66" s="202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</row>
    <row r="67" spans="1:26" s="212" customFormat="1" ht="55.5" customHeight="1">
      <c r="A67" s="109" t="s">
        <v>205</v>
      </c>
      <c r="B67" s="105" t="s">
        <v>137</v>
      </c>
      <c r="C67" s="106" t="s">
        <v>107</v>
      </c>
      <c r="D67" s="96" t="s">
        <v>313</v>
      </c>
      <c r="E67" s="107">
        <v>240</v>
      </c>
      <c r="F67" s="205"/>
      <c r="G67" s="206"/>
      <c r="H67" s="84">
        <f>H68</f>
        <v>252.5</v>
      </c>
      <c r="I67" s="202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/>
      <c r="U67" s="211"/>
      <c r="V67" s="211"/>
      <c r="W67" s="211"/>
      <c r="X67" s="211"/>
      <c r="Y67" s="211"/>
      <c r="Z67" s="211"/>
    </row>
    <row r="68" spans="1:26" s="212" customFormat="1" ht="33.75" customHeight="1">
      <c r="A68" s="134" t="s">
        <v>134</v>
      </c>
      <c r="B68" s="105" t="s">
        <v>137</v>
      </c>
      <c r="C68" s="106" t="s">
        <v>107</v>
      </c>
      <c r="D68" s="96" t="s">
        <v>313</v>
      </c>
      <c r="E68" s="107">
        <v>240</v>
      </c>
      <c r="F68" s="205" t="s">
        <v>115</v>
      </c>
      <c r="G68" s="206" t="s">
        <v>135</v>
      </c>
      <c r="H68" s="84">
        <f>'Пр.3 '!H299</f>
        <v>252.5</v>
      </c>
      <c r="I68" s="202"/>
      <c r="J68" s="211"/>
      <c r="K68" s="211"/>
      <c r="L68" s="211"/>
      <c r="M68" s="211"/>
      <c r="N68" s="211"/>
      <c r="O68" s="211"/>
      <c r="P68" s="211"/>
      <c r="Q68" s="211"/>
      <c r="R68" s="211"/>
      <c r="S68" s="211"/>
      <c r="T68" s="211"/>
      <c r="U68" s="211"/>
      <c r="V68" s="211"/>
      <c r="W68" s="211"/>
      <c r="X68" s="211"/>
      <c r="Y68" s="211"/>
      <c r="Z68" s="211"/>
    </row>
    <row r="69" spans="1:26" s="212" customFormat="1" ht="33.75" customHeight="1">
      <c r="A69" s="98" t="s">
        <v>555</v>
      </c>
      <c r="B69" s="93" t="s">
        <v>137</v>
      </c>
      <c r="C69" s="94" t="s">
        <v>107</v>
      </c>
      <c r="D69" s="92" t="s">
        <v>461</v>
      </c>
      <c r="E69" s="95"/>
      <c r="F69" s="209"/>
      <c r="G69" s="210"/>
      <c r="H69" s="76">
        <f>H70</f>
        <v>10.3</v>
      </c>
      <c r="I69" s="202"/>
      <c r="J69" s="211"/>
      <c r="K69" s="211"/>
      <c r="L69" s="211"/>
      <c r="M69" s="211"/>
      <c r="N69" s="211"/>
      <c r="O69" s="211"/>
      <c r="P69" s="211"/>
      <c r="Q69" s="211"/>
      <c r="R69" s="211"/>
      <c r="S69" s="211"/>
      <c r="T69" s="211"/>
      <c r="U69" s="211"/>
      <c r="V69" s="211"/>
      <c r="W69" s="211"/>
      <c r="X69" s="211"/>
      <c r="Y69" s="211"/>
      <c r="Z69" s="211"/>
    </row>
    <row r="70" spans="1:26" s="212" customFormat="1" ht="33.75" customHeight="1">
      <c r="A70" s="78" t="s">
        <v>556</v>
      </c>
      <c r="B70" s="105" t="s">
        <v>137</v>
      </c>
      <c r="C70" s="106" t="s">
        <v>107</v>
      </c>
      <c r="D70" s="96" t="s">
        <v>554</v>
      </c>
      <c r="E70" s="107"/>
      <c r="F70" s="205"/>
      <c r="G70" s="206"/>
      <c r="H70" s="84">
        <f>H71</f>
        <v>10.3</v>
      </c>
      <c r="I70" s="202"/>
      <c r="J70" s="211"/>
      <c r="K70" s="211"/>
      <c r="L70" s="211"/>
      <c r="M70" s="211"/>
      <c r="N70" s="211"/>
      <c r="O70" s="211"/>
      <c r="P70" s="211"/>
      <c r="Q70" s="211"/>
      <c r="R70" s="211"/>
      <c r="S70" s="211"/>
      <c r="T70" s="211"/>
      <c r="U70" s="211"/>
      <c r="V70" s="211"/>
      <c r="W70" s="211"/>
      <c r="X70" s="211"/>
      <c r="Y70" s="211"/>
      <c r="Z70" s="211"/>
    </row>
    <row r="71" spans="1:26" s="212" customFormat="1" ht="46.5" customHeight="1">
      <c r="A71" s="134" t="s">
        <v>205</v>
      </c>
      <c r="B71" s="105" t="s">
        <v>137</v>
      </c>
      <c r="C71" s="106" t="s">
        <v>107</v>
      </c>
      <c r="D71" s="96" t="s">
        <v>554</v>
      </c>
      <c r="E71" s="107">
        <v>240</v>
      </c>
      <c r="F71" s="205"/>
      <c r="G71" s="206"/>
      <c r="H71" s="84">
        <f>H72</f>
        <v>10.3</v>
      </c>
      <c r="I71" s="202"/>
      <c r="J71" s="211"/>
      <c r="K71" s="211"/>
      <c r="L71" s="211"/>
      <c r="M71" s="211"/>
      <c r="N71" s="211"/>
      <c r="O71" s="211"/>
      <c r="P71" s="211"/>
      <c r="Q71" s="211"/>
      <c r="R71" s="211"/>
      <c r="S71" s="211"/>
      <c r="T71" s="211"/>
      <c r="U71" s="211"/>
      <c r="V71" s="211"/>
      <c r="W71" s="211"/>
      <c r="X71" s="211"/>
      <c r="Y71" s="211"/>
      <c r="Z71" s="211"/>
    </row>
    <row r="72" spans="1:26" s="212" customFormat="1" ht="33.75" customHeight="1">
      <c r="A72" s="134" t="s">
        <v>122</v>
      </c>
      <c r="B72" s="105" t="s">
        <v>137</v>
      </c>
      <c r="C72" s="106" t="s">
        <v>107</v>
      </c>
      <c r="D72" s="96" t="s">
        <v>554</v>
      </c>
      <c r="E72" s="107">
        <v>240</v>
      </c>
      <c r="F72" s="205" t="s">
        <v>110</v>
      </c>
      <c r="G72" s="206" t="s">
        <v>66</v>
      </c>
      <c r="H72" s="84">
        <f>'Пр.3 '!H162</f>
        <v>10.3</v>
      </c>
      <c r="I72" s="202"/>
      <c r="J72" s="211"/>
      <c r="K72" s="211"/>
      <c r="L72" s="211"/>
      <c r="M72" s="211"/>
      <c r="N72" s="211"/>
      <c r="O72" s="211"/>
      <c r="P72" s="211"/>
      <c r="Q72" s="211"/>
      <c r="R72" s="211"/>
      <c r="S72" s="211"/>
      <c r="T72" s="211"/>
      <c r="U72" s="211"/>
      <c r="V72" s="211"/>
      <c r="W72" s="211"/>
      <c r="X72" s="211"/>
      <c r="Y72" s="211"/>
      <c r="Z72" s="211"/>
    </row>
    <row r="73" spans="1:26" s="212" customFormat="1" ht="79.5" customHeight="1">
      <c r="A73" s="198" t="s">
        <v>283</v>
      </c>
      <c r="B73" s="128" t="s">
        <v>117</v>
      </c>
      <c r="C73" s="130" t="s">
        <v>165</v>
      </c>
      <c r="D73" s="129" t="s">
        <v>280</v>
      </c>
      <c r="E73" s="216"/>
      <c r="F73" s="200"/>
      <c r="G73" s="201"/>
      <c r="H73" s="131">
        <f>H74+H86+H94</f>
        <v>2648.2</v>
      </c>
      <c r="I73" s="202"/>
      <c r="J73" s="211"/>
      <c r="K73" s="211"/>
      <c r="L73" s="211"/>
      <c r="M73" s="211"/>
      <c r="N73" s="211"/>
      <c r="O73" s="211"/>
      <c r="P73" s="211"/>
      <c r="Q73" s="211"/>
      <c r="R73" s="211"/>
      <c r="S73" s="211"/>
      <c r="T73" s="211"/>
      <c r="U73" s="211"/>
      <c r="V73" s="211"/>
      <c r="W73" s="211"/>
      <c r="X73" s="211"/>
      <c r="Y73" s="211"/>
      <c r="Z73" s="211"/>
    </row>
    <row r="74" spans="1:11" s="217" customFormat="1" ht="99.75" customHeight="1">
      <c r="A74" s="102" t="s">
        <v>370</v>
      </c>
      <c r="B74" s="93" t="s">
        <v>117</v>
      </c>
      <c r="C74" s="94" t="s">
        <v>106</v>
      </c>
      <c r="D74" s="92" t="s">
        <v>280</v>
      </c>
      <c r="E74" s="95"/>
      <c r="F74" s="209"/>
      <c r="G74" s="210"/>
      <c r="H74" s="76">
        <f>H75</f>
        <v>798</v>
      </c>
      <c r="I74" s="202"/>
      <c r="J74" s="202"/>
      <c r="K74" s="202"/>
    </row>
    <row r="75" spans="1:11" s="217" customFormat="1" ht="38.25" customHeight="1">
      <c r="A75" s="102" t="s">
        <v>408</v>
      </c>
      <c r="B75" s="93" t="s">
        <v>117</v>
      </c>
      <c r="C75" s="94" t="s">
        <v>106</v>
      </c>
      <c r="D75" s="92" t="s">
        <v>281</v>
      </c>
      <c r="E75" s="95"/>
      <c r="F75" s="209"/>
      <c r="G75" s="210"/>
      <c r="H75" s="76">
        <f>H76</f>
        <v>798</v>
      </c>
      <c r="I75" s="202"/>
      <c r="J75" s="202"/>
      <c r="K75" s="202"/>
    </row>
    <row r="76" spans="1:11" s="217" customFormat="1" ht="122.25" customHeight="1">
      <c r="A76" s="134" t="s">
        <v>547</v>
      </c>
      <c r="B76" s="105" t="s">
        <v>117</v>
      </c>
      <c r="C76" s="106" t="s">
        <v>106</v>
      </c>
      <c r="D76" s="96" t="s">
        <v>530</v>
      </c>
      <c r="E76" s="107"/>
      <c r="F76" s="205"/>
      <c r="G76" s="206"/>
      <c r="H76" s="84">
        <f>H77</f>
        <v>798</v>
      </c>
      <c r="I76" s="202"/>
      <c r="J76" s="202"/>
      <c r="K76" s="202"/>
    </row>
    <row r="77" spans="1:11" s="217" customFormat="1" ht="48" customHeight="1">
      <c r="A77" s="134" t="s">
        <v>205</v>
      </c>
      <c r="B77" s="105" t="s">
        <v>117</v>
      </c>
      <c r="C77" s="106" t="s">
        <v>106</v>
      </c>
      <c r="D77" s="96" t="s">
        <v>530</v>
      </c>
      <c r="E77" s="107">
        <v>240</v>
      </c>
      <c r="F77" s="205"/>
      <c r="G77" s="206"/>
      <c r="H77" s="84">
        <f>H78+H85</f>
        <v>798</v>
      </c>
      <c r="I77" s="202"/>
      <c r="J77" s="202"/>
      <c r="K77" s="202"/>
    </row>
    <row r="78" spans="1:11" s="217" customFormat="1" ht="21" customHeight="1">
      <c r="A78" s="109" t="s">
        <v>133</v>
      </c>
      <c r="B78" s="105" t="s">
        <v>117</v>
      </c>
      <c r="C78" s="106" t="s">
        <v>106</v>
      </c>
      <c r="D78" s="96" t="s">
        <v>530</v>
      </c>
      <c r="E78" s="107">
        <v>240</v>
      </c>
      <c r="F78" s="205" t="s">
        <v>115</v>
      </c>
      <c r="G78" s="206" t="s">
        <v>125</v>
      </c>
      <c r="H78" s="84">
        <f>'Пр.3 '!H271</f>
        <v>622.6</v>
      </c>
      <c r="I78" s="202"/>
      <c r="J78" s="202"/>
      <c r="K78" s="202"/>
    </row>
    <row r="79" spans="1:11" s="217" customFormat="1" ht="102.75" customHeight="1" hidden="1">
      <c r="A79" s="109" t="s">
        <v>400</v>
      </c>
      <c r="B79" s="105" t="s">
        <v>117</v>
      </c>
      <c r="C79" s="106" t="s">
        <v>106</v>
      </c>
      <c r="D79" s="96" t="s">
        <v>402</v>
      </c>
      <c r="E79" s="107"/>
      <c r="F79" s="205"/>
      <c r="G79" s="206"/>
      <c r="H79" s="84">
        <f>H80</f>
        <v>0</v>
      </c>
      <c r="I79" s="202"/>
      <c r="J79" s="202"/>
      <c r="K79" s="202"/>
    </row>
    <row r="80" spans="1:11" s="217" customFormat="1" ht="42" customHeight="1" hidden="1">
      <c r="A80" s="109" t="s">
        <v>205</v>
      </c>
      <c r="B80" s="105" t="s">
        <v>117</v>
      </c>
      <c r="C80" s="106" t="s">
        <v>106</v>
      </c>
      <c r="D80" s="96" t="s">
        <v>402</v>
      </c>
      <c r="E80" s="107">
        <v>240</v>
      </c>
      <c r="F80" s="205"/>
      <c r="G80" s="206"/>
      <c r="H80" s="84">
        <f>H81</f>
        <v>0</v>
      </c>
      <c r="I80" s="202"/>
      <c r="J80" s="202"/>
      <c r="K80" s="202"/>
    </row>
    <row r="81" spans="1:11" s="217" customFormat="1" ht="21" customHeight="1" hidden="1">
      <c r="A81" s="109" t="s">
        <v>141</v>
      </c>
      <c r="B81" s="105" t="s">
        <v>117</v>
      </c>
      <c r="C81" s="106" t="s">
        <v>106</v>
      </c>
      <c r="D81" s="96" t="s">
        <v>402</v>
      </c>
      <c r="E81" s="107">
        <v>240</v>
      </c>
      <c r="F81" s="205" t="s">
        <v>137</v>
      </c>
      <c r="G81" s="206" t="s">
        <v>113</v>
      </c>
      <c r="H81" s="84">
        <v>0</v>
      </c>
      <c r="I81" s="202"/>
      <c r="J81" s="202"/>
      <c r="K81" s="202"/>
    </row>
    <row r="82" spans="1:11" s="217" customFormat="1" ht="108.75" customHeight="1" hidden="1">
      <c r="A82" s="109" t="s">
        <v>547</v>
      </c>
      <c r="B82" s="105" t="s">
        <v>117</v>
      </c>
      <c r="C82" s="106" t="s">
        <v>106</v>
      </c>
      <c r="D82" s="96" t="s">
        <v>548</v>
      </c>
      <c r="E82" s="107"/>
      <c r="F82" s="205"/>
      <c r="G82" s="206"/>
      <c r="H82" s="84" t="e">
        <f>H83</f>
        <v>#REF!</v>
      </c>
      <c r="I82" s="202"/>
      <c r="J82" s="202"/>
      <c r="K82" s="202"/>
    </row>
    <row r="83" spans="1:11" s="217" customFormat="1" ht="50.25" customHeight="1" hidden="1">
      <c r="A83" s="109" t="s">
        <v>205</v>
      </c>
      <c r="B83" s="105" t="s">
        <v>117</v>
      </c>
      <c r="C83" s="106" t="s">
        <v>106</v>
      </c>
      <c r="D83" s="96" t="s">
        <v>548</v>
      </c>
      <c r="E83" s="107">
        <v>240</v>
      </c>
      <c r="F83" s="205"/>
      <c r="G83" s="206"/>
      <c r="H83" s="84" t="e">
        <f>H84</f>
        <v>#REF!</v>
      </c>
      <c r="I83" s="202"/>
      <c r="J83" s="202"/>
      <c r="K83" s="202"/>
    </row>
    <row r="84" spans="1:11" s="217" customFormat="1" ht="26.25" customHeight="1" hidden="1">
      <c r="A84" s="109" t="s">
        <v>133</v>
      </c>
      <c r="B84" s="105" t="s">
        <v>117</v>
      </c>
      <c r="C84" s="106" t="s">
        <v>106</v>
      </c>
      <c r="D84" s="96" t="s">
        <v>548</v>
      </c>
      <c r="E84" s="107">
        <v>240</v>
      </c>
      <c r="F84" s="205" t="s">
        <v>115</v>
      </c>
      <c r="G84" s="206" t="s">
        <v>125</v>
      </c>
      <c r="H84" s="84" t="e">
        <f>'Пр.3 '!H273</f>
        <v>#REF!</v>
      </c>
      <c r="I84" s="202"/>
      <c r="J84" s="202"/>
      <c r="K84" s="202"/>
    </row>
    <row r="85" spans="1:11" s="217" customFormat="1" ht="26.25" customHeight="1">
      <c r="A85" s="109" t="s">
        <v>141</v>
      </c>
      <c r="B85" s="105" t="s">
        <v>117</v>
      </c>
      <c r="C85" s="106" t="s">
        <v>106</v>
      </c>
      <c r="D85" s="96" t="s">
        <v>530</v>
      </c>
      <c r="E85" s="107">
        <v>240</v>
      </c>
      <c r="F85" s="205" t="s">
        <v>137</v>
      </c>
      <c r="G85" s="206" t="s">
        <v>113</v>
      </c>
      <c r="H85" s="84">
        <f>'Пр.3 '!H417</f>
        <v>175.4</v>
      </c>
      <c r="I85" s="202"/>
      <c r="J85" s="202"/>
      <c r="K85" s="202"/>
    </row>
    <row r="86" spans="1:11" s="217" customFormat="1" ht="95.25" customHeight="1">
      <c r="A86" s="102" t="s">
        <v>284</v>
      </c>
      <c r="B86" s="93" t="s">
        <v>117</v>
      </c>
      <c r="C86" s="94" t="s">
        <v>107</v>
      </c>
      <c r="D86" s="92" t="s">
        <v>280</v>
      </c>
      <c r="E86" s="95"/>
      <c r="F86" s="209"/>
      <c r="G86" s="210"/>
      <c r="H86" s="76">
        <f>H87</f>
        <v>1088.8</v>
      </c>
      <c r="I86" s="202"/>
      <c r="J86" s="202"/>
      <c r="K86" s="202"/>
    </row>
    <row r="87" spans="1:11" s="217" customFormat="1" ht="45.75" customHeight="1">
      <c r="A87" s="102" t="s">
        <v>407</v>
      </c>
      <c r="B87" s="93" t="s">
        <v>117</v>
      </c>
      <c r="C87" s="94" t="s">
        <v>107</v>
      </c>
      <c r="D87" s="92" t="s">
        <v>281</v>
      </c>
      <c r="E87" s="95"/>
      <c r="F87" s="209"/>
      <c r="G87" s="210"/>
      <c r="H87" s="76">
        <f>H88+H91</f>
        <v>1088.8</v>
      </c>
      <c r="I87" s="202"/>
      <c r="J87" s="202"/>
      <c r="K87" s="202"/>
    </row>
    <row r="88" spans="1:11" s="217" customFormat="1" ht="116.25" customHeight="1">
      <c r="A88" s="134" t="s">
        <v>478</v>
      </c>
      <c r="B88" s="105" t="s">
        <v>117</v>
      </c>
      <c r="C88" s="106" t="s">
        <v>107</v>
      </c>
      <c r="D88" s="96" t="s">
        <v>479</v>
      </c>
      <c r="E88" s="107"/>
      <c r="F88" s="205"/>
      <c r="G88" s="206"/>
      <c r="H88" s="84">
        <f>H89</f>
        <v>1088.8</v>
      </c>
      <c r="I88" s="202"/>
      <c r="J88" s="202"/>
      <c r="K88" s="202"/>
    </row>
    <row r="89" spans="1:11" s="217" customFormat="1" ht="54" customHeight="1">
      <c r="A89" s="134" t="s">
        <v>205</v>
      </c>
      <c r="B89" s="105" t="s">
        <v>117</v>
      </c>
      <c r="C89" s="106" t="s">
        <v>107</v>
      </c>
      <c r="D89" s="96" t="s">
        <v>479</v>
      </c>
      <c r="E89" s="107">
        <v>240</v>
      </c>
      <c r="F89" s="205"/>
      <c r="G89" s="206"/>
      <c r="H89" s="84">
        <f>H90</f>
        <v>1088.8</v>
      </c>
      <c r="I89" s="202"/>
      <c r="J89" s="202"/>
      <c r="K89" s="202"/>
    </row>
    <row r="90" spans="1:11" s="217" customFormat="1" ht="23.25" customHeight="1">
      <c r="A90" s="109" t="s">
        <v>141</v>
      </c>
      <c r="B90" s="105" t="s">
        <v>117</v>
      </c>
      <c r="C90" s="106" t="s">
        <v>107</v>
      </c>
      <c r="D90" s="96" t="s">
        <v>479</v>
      </c>
      <c r="E90" s="107">
        <v>240</v>
      </c>
      <c r="F90" s="205" t="s">
        <v>137</v>
      </c>
      <c r="G90" s="206" t="s">
        <v>113</v>
      </c>
      <c r="H90" s="84">
        <f>'Пр.3 '!H423</f>
        <v>1088.8</v>
      </c>
      <c r="I90" s="202"/>
      <c r="J90" s="202"/>
      <c r="K90" s="202"/>
    </row>
    <row r="91" spans="1:11" s="217" customFormat="1" ht="141.75" customHeight="1" hidden="1">
      <c r="A91" s="110" t="s">
        <v>418</v>
      </c>
      <c r="B91" s="93" t="s">
        <v>117</v>
      </c>
      <c r="C91" s="94" t="s">
        <v>107</v>
      </c>
      <c r="D91" s="92" t="s">
        <v>399</v>
      </c>
      <c r="E91" s="95"/>
      <c r="F91" s="209"/>
      <c r="G91" s="210"/>
      <c r="H91" s="76">
        <f>H92</f>
        <v>0</v>
      </c>
      <c r="I91" s="202"/>
      <c r="J91" s="202"/>
      <c r="K91" s="202"/>
    </row>
    <row r="92" spans="1:11" s="217" customFormat="1" ht="62.25" customHeight="1" hidden="1">
      <c r="A92" s="109" t="s">
        <v>205</v>
      </c>
      <c r="B92" s="105" t="s">
        <v>117</v>
      </c>
      <c r="C92" s="106" t="s">
        <v>107</v>
      </c>
      <c r="D92" s="96" t="s">
        <v>399</v>
      </c>
      <c r="E92" s="107">
        <v>240</v>
      </c>
      <c r="F92" s="205"/>
      <c r="G92" s="206"/>
      <c r="H92" s="84">
        <f>H93</f>
        <v>0</v>
      </c>
      <c r="I92" s="202"/>
      <c r="J92" s="202"/>
      <c r="K92" s="202"/>
    </row>
    <row r="93" spans="1:11" s="217" customFormat="1" ht="23.25" customHeight="1" hidden="1">
      <c r="A93" s="109" t="s">
        <v>141</v>
      </c>
      <c r="B93" s="105" t="s">
        <v>117</v>
      </c>
      <c r="C93" s="106" t="s">
        <v>107</v>
      </c>
      <c r="D93" s="96" t="s">
        <v>399</v>
      </c>
      <c r="E93" s="107">
        <v>240</v>
      </c>
      <c r="F93" s="205" t="s">
        <v>137</v>
      </c>
      <c r="G93" s="206" t="s">
        <v>113</v>
      </c>
      <c r="H93" s="84">
        <v>0</v>
      </c>
      <c r="I93" s="202"/>
      <c r="J93" s="202"/>
      <c r="K93" s="202"/>
    </row>
    <row r="94" spans="1:11" s="204" customFormat="1" ht="75" customHeight="1">
      <c r="A94" s="102" t="s">
        <v>285</v>
      </c>
      <c r="B94" s="93" t="s">
        <v>117</v>
      </c>
      <c r="C94" s="94" t="s">
        <v>108</v>
      </c>
      <c r="D94" s="92" t="s">
        <v>280</v>
      </c>
      <c r="E94" s="124"/>
      <c r="F94" s="209"/>
      <c r="G94" s="210"/>
      <c r="H94" s="76">
        <f>H95</f>
        <v>761.4</v>
      </c>
      <c r="I94" s="202"/>
      <c r="J94" s="203"/>
      <c r="K94" s="203"/>
    </row>
    <row r="95" spans="1:11" s="204" customFormat="1" ht="33.75" customHeight="1">
      <c r="A95" s="102" t="s">
        <v>286</v>
      </c>
      <c r="B95" s="93" t="s">
        <v>117</v>
      </c>
      <c r="C95" s="94" t="s">
        <v>108</v>
      </c>
      <c r="D95" s="92" t="s">
        <v>281</v>
      </c>
      <c r="E95" s="124"/>
      <c r="F95" s="209"/>
      <c r="G95" s="210"/>
      <c r="H95" s="76">
        <f>H96</f>
        <v>761.4</v>
      </c>
      <c r="I95" s="202"/>
      <c r="J95" s="203"/>
      <c r="K95" s="203"/>
    </row>
    <row r="96" spans="1:11" s="212" customFormat="1" ht="69.75" customHeight="1">
      <c r="A96" s="134" t="s">
        <v>312</v>
      </c>
      <c r="B96" s="105" t="s">
        <v>117</v>
      </c>
      <c r="C96" s="106" t="s">
        <v>108</v>
      </c>
      <c r="D96" s="96" t="s">
        <v>314</v>
      </c>
      <c r="E96" s="103"/>
      <c r="F96" s="205"/>
      <c r="G96" s="206"/>
      <c r="H96" s="84">
        <f>H97</f>
        <v>761.4</v>
      </c>
      <c r="I96" s="202"/>
      <c r="J96" s="211"/>
      <c r="K96" s="211"/>
    </row>
    <row r="97" spans="1:11" s="212" customFormat="1" ht="52.5" customHeight="1">
      <c r="A97" s="109" t="s">
        <v>205</v>
      </c>
      <c r="B97" s="105" t="s">
        <v>117</v>
      </c>
      <c r="C97" s="106" t="s">
        <v>108</v>
      </c>
      <c r="D97" s="96" t="s">
        <v>314</v>
      </c>
      <c r="E97" s="107">
        <v>240</v>
      </c>
      <c r="F97" s="205"/>
      <c r="G97" s="206"/>
      <c r="H97" s="84">
        <f>H98</f>
        <v>761.4</v>
      </c>
      <c r="I97" s="202"/>
      <c r="J97" s="211"/>
      <c r="K97" s="211"/>
    </row>
    <row r="98" spans="1:11" s="212" customFormat="1" ht="15.75">
      <c r="A98" s="109" t="s">
        <v>141</v>
      </c>
      <c r="B98" s="105" t="s">
        <v>117</v>
      </c>
      <c r="C98" s="106" t="s">
        <v>108</v>
      </c>
      <c r="D98" s="96" t="s">
        <v>314</v>
      </c>
      <c r="E98" s="107">
        <v>240</v>
      </c>
      <c r="F98" s="205" t="s">
        <v>137</v>
      </c>
      <c r="G98" s="206" t="s">
        <v>113</v>
      </c>
      <c r="H98" s="84">
        <f>'Пр.3 '!H431</f>
        <v>761.4</v>
      </c>
      <c r="I98" s="202"/>
      <c r="J98" s="211"/>
      <c r="K98" s="211"/>
    </row>
    <row r="99" spans="1:11" s="204" customFormat="1" ht="95.25" customHeight="1">
      <c r="A99" s="198" t="s">
        <v>471</v>
      </c>
      <c r="B99" s="128" t="s">
        <v>119</v>
      </c>
      <c r="C99" s="130" t="s">
        <v>165</v>
      </c>
      <c r="D99" s="129" t="s">
        <v>280</v>
      </c>
      <c r="E99" s="213"/>
      <c r="F99" s="214"/>
      <c r="G99" s="215"/>
      <c r="H99" s="131">
        <f>H100+H109</f>
        <v>0</v>
      </c>
      <c r="I99" s="202"/>
      <c r="J99" s="203"/>
      <c r="K99" s="203"/>
    </row>
    <row r="100" spans="1:11" s="204" customFormat="1" ht="69.75" customHeight="1">
      <c r="A100" s="102" t="s">
        <v>480</v>
      </c>
      <c r="B100" s="93" t="s">
        <v>119</v>
      </c>
      <c r="C100" s="94" t="s">
        <v>106</v>
      </c>
      <c r="D100" s="92" t="s">
        <v>280</v>
      </c>
      <c r="E100" s="95"/>
      <c r="F100" s="209"/>
      <c r="G100" s="210"/>
      <c r="H100" s="76">
        <f>H101</f>
        <v>0</v>
      </c>
      <c r="I100" s="202"/>
      <c r="J100" s="203"/>
      <c r="K100" s="203"/>
    </row>
    <row r="101" spans="1:11" s="212" customFormat="1" ht="31.5" customHeight="1">
      <c r="A101" s="110" t="s">
        <v>371</v>
      </c>
      <c r="B101" s="93" t="s">
        <v>119</v>
      </c>
      <c r="C101" s="94" t="s">
        <v>106</v>
      </c>
      <c r="D101" s="92" t="s">
        <v>281</v>
      </c>
      <c r="E101" s="95"/>
      <c r="F101" s="209"/>
      <c r="G101" s="210"/>
      <c r="H101" s="76">
        <f>H105+H102</f>
        <v>0</v>
      </c>
      <c r="I101" s="202"/>
      <c r="J101" s="211"/>
      <c r="K101" s="211"/>
    </row>
    <row r="102" spans="1:11" s="212" customFormat="1" ht="47.25" customHeight="1" hidden="1">
      <c r="A102" s="109" t="s">
        <v>416</v>
      </c>
      <c r="B102" s="105" t="s">
        <v>119</v>
      </c>
      <c r="C102" s="106" t="s">
        <v>106</v>
      </c>
      <c r="D102" s="96" t="s">
        <v>421</v>
      </c>
      <c r="E102" s="107"/>
      <c r="F102" s="205"/>
      <c r="G102" s="206"/>
      <c r="H102" s="84">
        <f>H103</f>
        <v>0</v>
      </c>
      <c r="I102" s="202"/>
      <c r="J102" s="211"/>
      <c r="K102" s="211"/>
    </row>
    <row r="103" spans="1:11" s="212" customFormat="1" ht="41.25" customHeight="1" hidden="1">
      <c r="A103" s="109" t="s">
        <v>208</v>
      </c>
      <c r="B103" s="105" t="s">
        <v>119</v>
      </c>
      <c r="C103" s="106" t="s">
        <v>106</v>
      </c>
      <c r="D103" s="96" t="s">
        <v>421</v>
      </c>
      <c r="E103" s="107">
        <v>320</v>
      </c>
      <c r="F103" s="205"/>
      <c r="G103" s="206"/>
      <c r="H103" s="84">
        <f>H104</f>
        <v>0</v>
      </c>
      <c r="I103" s="202"/>
      <c r="J103" s="211"/>
      <c r="K103" s="211"/>
    </row>
    <row r="104" spans="1:11" s="212" customFormat="1" ht="41.25" customHeight="1" hidden="1">
      <c r="A104" s="109" t="s">
        <v>382</v>
      </c>
      <c r="B104" s="105" t="s">
        <v>119</v>
      </c>
      <c r="C104" s="106" t="s">
        <v>106</v>
      </c>
      <c r="D104" s="96" t="s">
        <v>421</v>
      </c>
      <c r="E104" s="107">
        <v>320</v>
      </c>
      <c r="F104" s="205" t="s">
        <v>127</v>
      </c>
      <c r="G104" s="206" t="s">
        <v>113</v>
      </c>
      <c r="H104" s="84">
        <v>0</v>
      </c>
      <c r="I104" s="202"/>
      <c r="J104" s="211"/>
      <c r="K104" s="211"/>
    </row>
    <row r="105" spans="1:11" s="204" customFormat="1" ht="54" customHeight="1">
      <c r="A105" s="109" t="s">
        <v>416</v>
      </c>
      <c r="B105" s="105" t="s">
        <v>119</v>
      </c>
      <c r="C105" s="106" t="s">
        <v>106</v>
      </c>
      <c r="D105" s="96" t="s">
        <v>393</v>
      </c>
      <c r="E105" s="107"/>
      <c r="F105" s="205"/>
      <c r="G105" s="206"/>
      <c r="H105" s="84">
        <f>H106</f>
        <v>0</v>
      </c>
      <c r="I105" s="202"/>
      <c r="J105" s="203"/>
      <c r="K105" s="203"/>
    </row>
    <row r="106" spans="1:11" s="204" customFormat="1" ht="36.75" customHeight="1">
      <c r="A106" s="109" t="s">
        <v>208</v>
      </c>
      <c r="B106" s="105" t="s">
        <v>119</v>
      </c>
      <c r="C106" s="106" t="s">
        <v>106</v>
      </c>
      <c r="D106" s="96" t="s">
        <v>393</v>
      </c>
      <c r="E106" s="107">
        <v>320</v>
      </c>
      <c r="F106" s="205"/>
      <c r="G106" s="206"/>
      <c r="H106" s="84">
        <f>H108</f>
        <v>0</v>
      </c>
      <c r="I106" s="202"/>
      <c r="J106" s="203"/>
      <c r="K106" s="203"/>
    </row>
    <row r="107" spans="1:11" s="204" customFormat="1" ht="18.75" customHeight="1" hidden="1">
      <c r="A107" s="217"/>
      <c r="D107" s="217"/>
      <c r="F107" s="1"/>
      <c r="G107" s="1"/>
      <c r="I107" s="202"/>
      <c r="J107" s="203"/>
      <c r="K107" s="203"/>
    </row>
    <row r="108" spans="1:11" s="204" customFormat="1" ht="15.75">
      <c r="A108" s="109" t="s">
        <v>382</v>
      </c>
      <c r="B108" s="105" t="s">
        <v>119</v>
      </c>
      <c r="C108" s="106" t="s">
        <v>106</v>
      </c>
      <c r="D108" s="96" t="s">
        <v>393</v>
      </c>
      <c r="E108" s="107">
        <v>320</v>
      </c>
      <c r="F108" s="205" t="s">
        <v>127</v>
      </c>
      <c r="G108" s="206" t="s">
        <v>113</v>
      </c>
      <c r="H108" s="84">
        <f>'Пр.3 '!H552</f>
        <v>0</v>
      </c>
      <c r="I108" s="202"/>
      <c r="J108" s="203"/>
      <c r="K108" s="203"/>
    </row>
    <row r="109" spans="1:11" s="204" customFormat="1" ht="105" customHeight="1" hidden="1">
      <c r="A109" s="110" t="s">
        <v>470</v>
      </c>
      <c r="B109" s="93" t="s">
        <v>119</v>
      </c>
      <c r="C109" s="94" t="s">
        <v>107</v>
      </c>
      <c r="D109" s="92" t="s">
        <v>280</v>
      </c>
      <c r="E109" s="95"/>
      <c r="F109" s="205"/>
      <c r="G109" s="206"/>
      <c r="H109" s="76">
        <f>H110</f>
        <v>0</v>
      </c>
      <c r="I109" s="202"/>
      <c r="J109" s="203"/>
      <c r="K109" s="203"/>
    </row>
    <row r="110" spans="1:11" s="204" customFormat="1" ht="38.25" customHeight="1" hidden="1">
      <c r="A110" s="109" t="s">
        <v>372</v>
      </c>
      <c r="B110" s="105" t="s">
        <v>119</v>
      </c>
      <c r="C110" s="106" t="s">
        <v>107</v>
      </c>
      <c r="D110" s="96" t="s">
        <v>281</v>
      </c>
      <c r="E110" s="107"/>
      <c r="F110" s="205"/>
      <c r="G110" s="206"/>
      <c r="H110" s="84">
        <f>H114+H111</f>
        <v>0</v>
      </c>
      <c r="I110" s="202"/>
      <c r="J110" s="203"/>
      <c r="K110" s="203"/>
    </row>
    <row r="111" spans="1:11" s="204" customFormat="1" ht="107.25" customHeight="1" hidden="1">
      <c r="A111" s="109" t="s">
        <v>417</v>
      </c>
      <c r="B111" s="105" t="s">
        <v>119</v>
      </c>
      <c r="C111" s="106" t="s">
        <v>107</v>
      </c>
      <c r="D111" s="96" t="s">
        <v>420</v>
      </c>
      <c r="E111" s="107"/>
      <c r="F111" s="205"/>
      <c r="G111" s="206"/>
      <c r="H111" s="84">
        <f>H112</f>
        <v>0</v>
      </c>
      <c r="I111" s="202"/>
      <c r="J111" s="203"/>
      <c r="K111" s="203"/>
    </row>
    <row r="112" spans="1:11" s="204" customFormat="1" ht="63.75" customHeight="1" hidden="1">
      <c r="A112" s="109" t="s">
        <v>208</v>
      </c>
      <c r="B112" s="105" t="s">
        <v>119</v>
      </c>
      <c r="C112" s="106" t="s">
        <v>107</v>
      </c>
      <c r="D112" s="96" t="s">
        <v>420</v>
      </c>
      <c r="E112" s="107">
        <v>320</v>
      </c>
      <c r="F112" s="205"/>
      <c r="G112" s="206"/>
      <c r="H112" s="84">
        <f>H113</f>
        <v>0</v>
      </c>
      <c r="I112" s="202"/>
      <c r="J112" s="203"/>
      <c r="K112" s="203"/>
    </row>
    <row r="113" spans="1:11" s="204" customFormat="1" ht="0.75" customHeight="1" hidden="1">
      <c r="A113" s="1" t="s">
        <v>382</v>
      </c>
      <c r="B113" s="105" t="s">
        <v>119</v>
      </c>
      <c r="C113" s="106" t="s">
        <v>107</v>
      </c>
      <c r="D113" s="96" t="s">
        <v>420</v>
      </c>
      <c r="E113" s="107">
        <v>320</v>
      </c>
      <c r="F113" s="205" t="s">
        <v>127</v>
      </c>
      <c r="G113" s="206" t="s">
        <v>113</v>
      </c>
      <c r="H113" s="84">
        <v>0</v>
      </c>
      <c r="I113" s="202"/>
      <c r="J113" s="203"/>
      <c r="K113" s="203"/>
    </row>
    <row r="114" spans="1:11" s="204" customFormat="1" ht="90" customHeight="1" hidden="1">
      <c r="A114" s="109" t="s">
        <v>417</v>
      </c>
      <c r="B114" s="105" t="s">
        <v>119</v>
      </c>
      <c r="C114" s="106" t="s">
        <v>107</v>
      </c>
      <c r="D114" s="96" t="s">
        <v>392</v>
      </c>
      <c r="E114" s="107"/>
      <c r="F114" s="205"/>
      <c r="G114" s="206"/>
      <c r="H114" s="84">
        <f>H115</f>
        <v>0</v>
      </c>
      <c r="I114" s="202"/>
      <c r="J114" s="203"/>
      <c r="K114" s="203"/>
    </row>
    <row r="115" spans="1:11" s="204" customFormat="1" ht="31.5" hidden="1">
      <c r="A115" s="109" t="s">
        <v>208</v>
      </c>
      <c r="B115" s="105" t="s">
        <v>119</v>
      </c>
      <c r="C115" s="106" t="s">
        <v>107</v>
      </c>
      <c r="D115" s="96" t="s">
        <v>392</v>
      </c>
      <c r="E115" s="107">
        <v>320</v>
      </c>
      <c r="F115" s="205"/>
      <c r="G115" s="206"/>
      <c r="H115" s="84">
        <f>H116</f>
        <v>0</v>
      </c>
      <c r="I115" s="202"/>
      <c r="J115" s="203"/>
      <c r="K115" s="203"/>
    </row>
    <row r="116" spans="1:11" s="204" customFormat="1" ht="15.75" hidden="1">
      <c r="A116" s="109" t="s">
        <v>382</v>
      </c>
      <c r="B116" s="105" t="s">
        <v>119</v>
      </c>
      <c r="C116" s="106" t="s">
        <v>107</v>
      </c>
      <c r="D116" s="96" t="s">
        <v>392</v>
      </c>
      <c r="E116" s="107">
        <v>320</v>
      </c>
      <c r="F116" s="205" t="s">
        <v>127</v>
      </c>
      <c r="G116" s="206" t="s">
        <v>113</v>
      </c>
      <c r="H116" s="84">
        <f>'Пр.3 '!H558</f>
        <v>0</v>
      </c>
      <c r="I116" s="202"/>
      <c r="J116" s="203"/>
      <c r="K116" s="203"/>
    </row>
    <row r="117" spans="1:9" s="204" customFormat="1" ht="75.75" customHeight="1">
      <c r="A117" s="198" t="s">
        <v>378</v>
      </c>
      <c r="B117" s="128" t="s">
        <v>132</v>
      </c>
      <c r="C117" s="130" t="s">
        <v>165</v>
      </c>
      <c r="D117" s="129" t="s">
        <v>280</v>
      </c>
      <c r="E117" s="216"/>
      <c r="F117" s="200"/>
      <c r="G117" s="201"/>
      <c r="H117" s="131">
        <f>H118</f>
        <v>751</v>
      </c>
      <c r="I117" s="217"/>
    </row>
    <row r="118" spans="1:9" s="204" customFormat="1" ht="31.5">
      <c r="A118" s="86" t="s">
        <v>317</v>
      </c>
      <c r="B118" s="73" t="s">
        <v>132</v>
      </c>
      <c r="C118" s="74" t="s">
        <v>165</v>
      </c>
      <c r="D118" s="72" t="s">
        <v>281</v>
      </c>
      <c r="E118" s="125"/>
      <c r="F118" s="205"/>
      <c r="G118" s="206"/>
      <c r="H118" s="76">
        <f>H119+H122</f>
        <v>751</v>
      </c>
      <c r="I118" s="217"/>
    </row>
    <row r="119" spans="1:11" s="212" customFormat="1" ht="81" customHeight="1">
      <c r="A119" s="88" t="s">
        <v>379</v>
      </c>
      <c r="B119" s="81" t="s">
        <v>132</v>
      </c>
      <c r="C119" s="82" t="s">
        <v>165</v>
      </c>
      <c r="D119" s="96" t="s">
        <v>318</v>
      </c>
      <c r="E119" s="99"/>
      <c r="F119" s="205"/>
      <c r="G119" s="206"/>
      <c r="H119" s="84">
        <f>H120</f>
        <v>601</v>
      </c>
      <c r="I119" s="202"/>
      <c r="J119" s="211"/>
      <c r="K119" s="211"/>
    </row>
    <row r="120" spans="1:11" s="212" customFormat="1" ht="42.75" customHeight="1">
      <c r="A120" s="78" t="s">
        <v>205</v>
      </c>
      <c r="B120" s="81" t="s">
        <v>132</v>
      </c>
      <c r="C120" s="82" t="s">
        <v>165</v>
      </c>
      <c r="D120" s="96" t="s">
        <v>318</v>
      </c>
      <c r="E120" s="83">
        <v>240</v>
      </c>
      <c r="F120" s="205"/>
      <c r="G120" s="206"/>
      <c r="H120" s="84">
        <f>H121</f>
        <v>601</v>
      </c>
      <c r="I120" s="202"/>
      <c r="J120" s="211"/>
      <c r="K120" s="211"/>
    </row>
    <row r="121" spans="1:12" s="212" customFormat="1" ht="15.75">
      <c r="A121" s="109" t="s">
        <v>133</v>
      </c>
      <c r="B121" s="105" t="s">
        <v>132</v>
      </c>
      <c r="C121" s="106" t="s">
        <v>165</v>
      </c>
      <c r="D121" s="96" t="s">
        <v>318</v>
      </c>
      <c r="E121" s="107">
        <v>240</v>
      </c>
      <c r="F121" s="205" t="s">
        <v>115</v>
      </c>
      <c r="G121" s="206" t="s">
        <v>125</v>
      </c>
      <c r="H121" s="84">
        <f>'Пр.3 '!H234</f>
        <v>601</v>
      </c>
      <c r="I121" s="202"/>
      <c r="J121" s="211"/>
      <c r="K121" s="211"/>
      <c r="L121" s="269"/>
    </row>
    <row r="122" spans="1:12" s="212" customFormat="1" ht="49.5" customHeight="1">
      <c r="A122" s="109" t="s">
        <v>518</v>
      </c>
      <c r="B122" s="105" t="s">
        <v>132</v>
      </c>
      <c r="C122" s="106" t="s">
        <v>165</v>
      </c>
      <c r="D122" s="96" t="s">
        <v>512</v>
      </c>
      <c r="E122" s="107"/>
      <c r="F122" s="205"/>
      <c r="G122" s="206"/>
      <c r="H122" s="84">
        <f>H123</f>
        <v>150</v>
      </c>
      <c r="I122" s="202"/>
      <c r="J122" s="211"/>
      <c r="K122" s="211"/>
      <c r="L122" s="269"/>
    </row>
    <row r="123" spans="1:12" s="212" customFormat="1" ht="47.25">
      <c r="A123" s="109" t="s">
        <v>205</v>
      </c>
      <c r="B123" s="105" t="s">
        <v>132</v>
      </c>
      <c r="C123" s="106" t="s">
        <v>165</v>
      </c>
      <c r="D123" s="96" t="s">
        <v>512</v>
      </c>
      <c r="E123" s="107">
        <v>240</v>
      </c>
      <c r="F123" s="205"/>
      <c r="G123" s="206"/>
      <c r="H123" s="84">
        <f>H124</f>
        <v>150</v>
      </c>
      <c r="I123" s="202"/>
      <c r="J123" s="211"/>
      <c r="K123" s="211"/>
      <c r="L123" s="269"/>
    </row>
    <row r="124" spans="1:12" s="212" customFormat="1" ht="15.75">
      <c r="A124" s="109" t="s">
        <v>133</v>
      </c>
      <c r="B124" s="105" t="s">
        <v>132</v>
      </c>
      <c r="C124" s="106" t="s">
        <v>165</v>
      </c>
      <c r="D124" s="96" t="s">
        <v>512</v>
      </c>
      <c r="E124" s="107">
        <v>240</v>
      </c>
      <c r="F124" s="205" t="s">
        <v>115</v>
      </c>
      <c r="G124" s="206" t="s">
        <v>125</v>
      </c>
      <c r="H124" s="84">
        <f>'Пр.3 '!H236</f>
        <v>150</v>
      </c>
      <c r="I124" s="202"/>
      <c r="J124" s="211"/>
      <c r="K124" s="211"/>
      <c r="L124" s="269"/>
    </row>
    <row r="125" spans="1:11" s="204" customFormat="1" ht="73.5" customHeight="1">
      <c r="A125" s="198" t="s">
        <v>477</v>
      </c>
      <c r="B125" s="128" t="s">
        <v>125</v>
      </c>
      <c r="C125" s="130" t="s">
        <v>165</v>
      </c>
      <c r="D125" s="129" t="s">
        <v>280</v>
      </c>
      <c r="E125" s="199"/>
      <c r="F125" s="200"/>
      <c r="G125" s="201"/>
      <c r="H125" s="131">
        <f>H126</f>
        <v>49.5</v>
      </c>
      <c r="I125" s="202"/>
      <c r="J125" s="203"/>
      <c r="K125" s="203"/>
    </row>
    <row r="126" spans="1:9" s="204" customFormat="1" ht="39" customHeight="1" hidden="1">
      <c r="A126" s="102" t="s">
        <v>102</v>
      </c>
      <c r="B126" s="93" t="s">
        <v>125</v>
      </c>
      <c r="C126" s="94" t="s">
        <v>106</v>
      </c>
      <c r="D126" s="92" t="s">
        <v>280</v>
      </c>
      <c r="E126" s="107"/>
      <c r="F126" s="205"/>
      <c r="G126" s="206"/>
      <c r="H126" s="76">
        <f>H127</f>
        <v>49.5</v>
      </c>
      <c r="I126" s="217"/>
    </row>
    <row r="127" spans="1:11" s="212" customFormat="1" ht="34.5" customHeight="1">
      <c r="A127" s="132" t="s">
        <v>394</v>
      </c>
      <c r="B127" s="93" t="s">
        <v>125</v>
      </c>
      <c r="C127" s="94" t="s">
        <v>165</v>
      </c>
      <c r="D127" s="92" t="s">
        <v>281</v>
      </c>
      <c r="E127" s="107"/>
      <c r="F127" s="205"/>
      <c r="G127" s="206"/>
      <c r="H127" s="76">
        <f>H128</f>
        <v>49.5</v>
      </c>
      <c r="I127" s="202"/>
      <c r="J127" s="211"/>
      <c r="K127" s="211"/>
    </row>
    <row r="128" spans="1:11" s="204" customFormat="1" ht="31.5">
      <c r="A128" s="133" t="s">
        <v>328</v>
      </c>
      <c r="B128" s="105" t="s">
        <v>125</v>
      </c>
      <c r="C128" s="106" t="s">
        <v>165</v>
      </c>
      <c r="D128" s="96" t="s">
        <v>409</v>
      </c>
      <c r="E128" s="107"/>
      <c r="F128" s="205"/>
      <c r="G128" s="206"/>
      <c r="H128" s="84">
        <f>H129</f>
        <v>49.5</v>
      </c>
      <c r="I128" s="202"/>
      <c r="J128" s="203"/>
      <c r="K128" s="203"/>
    </row>
    <row r="129" spans="1:11" s="204" customFormat="1" ht="51" customHeight="1">
      <c r="A129" s="109" t="s">
        <v>205</v>
      </c>
      <c r="B129" s="105" t="s">
        <v>125</v>
      </c>
      <c r="C129" s="106" t="s">
        <v>165</v>
      </c>
      <c r="D129" s="96" t="s">
        <v>409</v>
      </c>
      <c r="E129" s="107">
        <v>240</v>
      </c>
      <c r="F129" s="205"/>
      <c r="G129" s="206"/>
      <c r="H129" s="84">
        <f>H130</f>
        <v>49.5</v>
      </c>
      <c r="I129" s="202"/>
      <c r="J129" s="203"/>
      <c r="K129" s="203"/>
    </row>
    <row r="130" spans="1:11" s="204" customFormat="1" ht="15.75">
      <c r="A130" s="109" t="s">
        <v>122</v>
      </c>
      <c r="B130" s="105" t="s">
        <v>125</v>
      </c>
      <c r="C130" s="106" t="s">
        <v>165</v>
      </c>
      <c r="D130" s="96" t="s">
        <v>409</v>
      </c>
      <c r="E130" s="107">
        <v>240</v>
      </c>
      <c r="F130" s="205" t="s">
        <v>110</v>
      </c>
      <c r="G130" s="206" t="s">
        <v>66</v>
      </c>
      <c r="H130" s="84">
        <f>'Пр.3 '!H119</f>
        <v>49.5</v>
      </c>
      <c r="I130" s="202"/>
      <c r="J130" s="203"/>
      <c r="K130" s="203"/>
    </row>
    <row r="131" spans="1:9" s="204" customFormat="1" ht="77.25" customHeight="1">
      <c r="A131" s="198" t="s">
        <v>380</v>
      </c>
      <c r="B131" s="128" t="s">
        <v>127</v>
      </c>
      <c r="C131" s="130" t="s">
        <v>165</v>
      </c>
      <c r="D131" s="129" t="s">
        <v>280</v>
      </c>
      <c r="E131" s="218"/>
      <c r="F131" s="200"/>
      <c r="G131" s="201"/>
      <c r="H131" s="131">
        <f>H132</f>
        <v>1706.1</v>
      </c>
      <c r="I131" s="217"/>
    </row>
    <row r="132" spans="1:11" s="212" customFormat="1" ht="45" customHeight="1">
      <c r="A132" s="102" t="s">
        <v>298</v>
      </c>
      <c r="B132" s="93" t="s">
        <v>127</v>
      </c>
      <c r="C132" s="94" t="s">
        <v>165</v>
      </c>
      <c r="D132" s="92" t="s">
        <v>281</v>
      </c>
      <c r="E132" s="103"/>
      <c r="F132" s="205"/>
      <c r="G132" s="206"/>
      <c r="H132" s="76">
        <f>H133+H136</f>
        <v>1706.1</v>
      </c>
      <c r="I132" s="202"/>
      <c r="J132" s="211"/>
      <c r="K132" s="211"/>
    </row>
    <row r="133" spans="1:11" s="204" customFormat="1" ht="60" customHeight="1">
      <c r="A133" s="134" t="s">
        <v>426</v>
      </c>
      <c r="B133" s="105" t="s">
        <v>127</v>
      </c>
      <c r="C133" s="106" t="s">
        <v>165</v>
      </c>
      <c r="D133" s="96" t="s">
        <v>425</v>
      </c>
      <c r="E133" s="103"/>
      <c r="F133" s="205"/>
      <c r="G133" s="206"/>
      <c r="H133" s="84">
        <f>H134</f>
        <v>71</v>
      </c>
      <c r="I133" s="202"/>
      <c r="J133" s="203"/>
      <c r="K133" s="203"/>
    </row>
    <row r="134" spans="1:9" s="204" customFormat="1" ht="51.75" customHeight="1">
      <c r="A134" s="109" t="s">
        <v>205</v>
      </c>
      <c r="B134" s="105" t="s">
        <v>127</v>
      </c>
      <c r="C134" s="106" t="s">
        <v>165</v>
      </c>
      <c r="D134" s="96" t="s">
        <v>425</v>
      </c>
      <c r="E134" s="107">
        <v>240</v>
      </c>
      <c r="F134" s="205"/>
      <c r="G134" s="206"/>
      <c r="H134" s="84">
        <f>H135</f>
        <v>71</v>
      </c>
      <c r="I134" s="217"/>
    </row>
    <row r="135" spans="1:9" s="204" customFormat="1" ht="15.75">
      <c r="A135" s="109" t="s">
        <v>133</v>
      </c>
      <c r="B135" s="105" t="s">
        <v>127</v>
      </c>
      <c r="C135" s="106" t="s">
        <v>165</v>
      </c>
      <c r="D135" s="96" t="s">
        <v>425</v>
      </c>
      <c r="E135" s="107">
        <v>240</v>
      </c>
      <c r="F135" s="205" t="s">
        <v>115</v>
      </c>
      <c r="G135" s="206" t="s">
        <v>125</v>
      </c>
      <c r="H135" s="219">
        <f>'Пр.3 '!H260</f>
        <v>71</v>
      </c>
      <c r="I135" s="217"/>
    </row>
    <row r="136" spans="1:9" s="204" customFormat="1" ht="39.75" customHeight="1">
      <c r="A136" s="109" t="s">
        <v>410</v>
      </c>
      <c r="B136" s="105" t="s">
        <v>127</v>
      </c>
      <c r="C136" s="106" t="s">
        <v>165</v>
      </c>
      <c r="D136" s="96" t="s">
        <v>405</v>
      </c>
      <c r="E136" s="220"/>
      <c r="F136" s="205"/>
      <c r="G136" s="206"/>
      <c r="H136" s="219">
        <f>H137</f>
        <v>1635.1</v>
      </c>
      <c r="I136" s="217"/>
    </row>
    <row r="137" spans="1:9" s="204" customFormat="1" ht="31.5">
      <c r="A137" s="109" t="s">
        <v>406</v>
      </c>
      <c r="B137" s="105" t="s">
        <v>127</v>
      </c>
      <c r="C137" s="106" t="s">
        <v>165</v>
      </c>
      <c r="D137" s="96" t="s">
        <v>405</v>
      </c>
      <c r="E137" s="220">
        <v>240</v>
      </c>
      <c r="F137" s="205"/>
      <c r="G137" s="206"/>
      <c r="H137" s="219">
        <f>H138</f>
        <v>1635.1</v>
      </c>
      <c r="I137" s="217"/>
    </row>
    <row r="138" spans="1:9" s="204" customFormat="1" ht="15.75">
      <c r="A138" s="109" t="s">
        <v>133</v>
      </c>
      <c r="B138" s="105" t="s">
        <v>127</v>
      </c>
      <c r="C138" s="106" t="s">
        <v>165</v>
      </c>
      <c r="D138" s="96" t="s">
        <v>405</v>
      </c>
      <c r="E138" s="220">
        <v>240</v>
      </c>
      <c r="F138" s="205" t="s">
        <v>115</v>
      </c>
      <c r="G138" s="206" t="s">
        <v>125</v>
      </c>
      <c r="H138" s="219">
        <f>'Пр.3 '!H262</f>
        <v>1635.1</v>
      </c>
      <c r="I138" s="217"/>
    </row>
    <row r="139" spans="1:9" s="204" customFormat="1" ht="61.5" customHeight="1" hidden="1">
      <c r="A139" s="109" t="s">
        <v>410</v>
      </c>
      <c r="B139" s="105" t="s">
        <v>127</v>
      </c>
      <c r="C139" s="106" t="s">
        <v>165</v>
      </c>
      <c r="D139" s="96" t="s">
        <v>403</v>
      </c>
      <c r="E139" s="220"/>
      <c r="F139" s="205"/>
      <c r="G139" s="206"/>
      <c r="H139" s="219">
        <f>H140</f>
        <v>0</v>
      </c>
      <c r="I139" s="217"/>
    </row>
    <row r="140" spans="1:9" s="204" customFormat="1" ht="31.5" hidden="1">
      <c r="A140" s="109" t="s">
        <v>406</v>
      </c>
      <c r="B140" s="105" t="s">
        <v>127</v>
      </c>
      <c r="C140" s="106" t="s">
        <v>165</v>
      </c>
      <c r="D140" s="96" t="s">
        <v>403</v>
      </c>
      <c r="E140" s="220">
        <v>240</v>
      </c>
      <c r="F140" s="205"/>
      <c r="G140" s="206"/>
      <c r="H140" s="219">
        <f>H141</f>
        <v>0</v>
      </c>
      <c r="I140" s="217"/>
    </row>
    <row r="141" spans="1:9" s="204" customFormat="1" ht="15.75" hidden="1">
      <c r="A141" s="109" t="s">
        <v>133</v>
      </c>
      <c r="B141" s="105" t="s">
        <v>127</v>
      </c>
      <c r="C141" s="106" t="s">
        <v>165</v>
      </c>
      <c r="D141" s="96" t="s">
        <v>403</v>
      </c>
      <c r="E141" s="220">
        <v>240</v>
      </c>
      <c r="F141" s="205" t="s">
        <v>115</v>
      </c>
      <c r="G141" s="206" t="s">
        <v>125</v>
      </c>
      <c r="H141" s="219">
        <v>0</v>
      </c>
      <c r="I141" s="217"/>
    </row>
    <row r="142" spans="1:9" s="204" customFormat="1" ht="84.75" customHeight="1">
      <c r="A142" s="198" t="s">
        <v>476</v>
      </c>
      <c r="B142" s="128" t="s">
        <v>121</v>
      </c>
      <c r="C142" s="130" t="s">
        <v>165</v>
      </c>
      <c r="D142" s="129" t="s">
        <v>280</v>
      </c>
      <c r="E142" s="218"/>
      <c r="F142" s="200"/>
      <c r="G142" s="201"/>
      <c r="H142" s="131">
        <f>H143+H148+H156</f>
        <v>90.6</v>
      </c>
      <c r="I142" s="217"/>
    </row>
    <row r="143" spans="1:9" s="204" customFormat="1" ht="36.75" customHeight="1">
      <c r="A143" s="102" t="s">
        <v>202</v>
      </c>
      <c r="B143" s="93" t="s">
        <v>121</v>
      </c>
      <c r="C143" s="94" t="s">
        <v>106</v>
      </c>
      <c r="D143" s="92" t="s">
        <v>280</v>
      </c>
      <c r="E143" s="113"/>
      <c r="F143" s="205"/>
      <c r="G143" s="206"/>
      <c r="H143" s="76">
        <f>H144</f>
        <v>4.2</v>
      </c>
      <c r="I143" s="217"/>
    </row>
    <row r="144" spans="1:11" s="212" customFormat="1" ht="43.5" customHeight="1">
      <c r="A144" s="102" t="s">
        <v>301</v>
      </c>
      <c r="B144" s="93" t="s">
        <v>121</v>
      </c>
      <c r="C144" s="94" t="s">
        <v>106</v>
      </c>
      <c r="D144" s="92" t="s">
        <v>281</v>
      </c>
      <c r="E144" s="113"/>
      <c r="F144" s="205"/>
      <c r="G144" s="206"/>
      <c r="H144" s="76">
        <f>H145</f>
        <v>4.2</v>
      </c>
      <c r="I144" s="202"/>
      <c r="J144" s="211"/>
      <c r="K144" s="211"/>
    </row>
    <row r="145" spans="1:11" s="204" customFormat="1" ht="66.75" customHeight="1">
      <c r="A145" s="134" t="s">
        <v>524</v>
      </c>
      <c r="B145" s="105" t="s">
        <v>121</v>
      </c>
      <c r="C145" s="106" t="s">
        <v>106</v>
      </c>
      <c r="D145" s="96" t="s">
        <v>336</v>
      </c>
      <c r="E145" s="221"/>
      <c r="F145" s="205"/>
      <c r="G145" s="206"/>
      <c r="H145" s="84">
        <f>H146</f>
        <v>4.2</v>
      </c>
      <c r="I145" s="202"/>
      <c r="J145" s="203"/>
      <c r="K145" s="203"/>
    </row>
    <row r="146" spans="1:11" s="204" customFormat="1" ht="51" customHeight="1">
      <c r="A146" s="109" t="s">
        <v>205</v>
      </c>
      <c r="B146" s="105" t="s">
        <v>121</v>
      </c>
      <c r="C146" s="106" t="s">
        <v>106</v>
      </c>
      <c r="D146" s="96" t="s">
        <v>336</v>
      </c>
      <c r="E146" s="107">
        <v>240</v>
      </c>
      <c r="F146" s="205"/>
      <c r="G146" s="206"/>
      <c r="H146" s="84">
        <f>H147</f>
        <v>4.2</v>
      </c>
      <c r="I146" s="202"/>
      <c r="J146" s="203"/>
      <c r="K146" s="203"/>
    </row>
    <row r="147" spans="1:11" s="204" customFormat="1" ht="47.25" customHeight="1">
      <c r="A147" s="109" t="s">
        <v>124</v>
      </c>
      <c r="B147" s="105" t="s">
        <v>121</v>
      </c>
      <c r="C147" s="106" t="s">
        <v>106</v>
      </c>
      <c r="D147" s="96" t="s">
        <v>336</v>
      </c>
      <c r="E147" s="107">
        <v>240</v>
      </c>
      <c r="F147" s="205" t="s">
        <v>113</v>
      </c>
      <c r="G147" s="206" t="s">
        <v>125</v>
      </c>
      <c r="H147" s="84">
        <f>'Пр.3 '!H179</f>
        <v>4.2</v>
      </c>
      <c r="I147" s="202"/>
      <c r="J147" s="203"/>
      <c r="K147" s="203"/>
    </row>
    <row r="148" spans="1:9" s="204" customFormat="1" ht="60.75" customHeight="1">
      <c r="A148" s="86" t="s">
        <v>203</v>
      </c>
      <c r="B148" s="73" t="s">
        <v>121</v>
      </c>
      <c r="C148" s="74" t="s">
        <v>107</v>
      </c>
      <c r="D148" s="72" t="s">
        <v>280</v>
      </c>
      <c r="E148" s="114"/>
      <c r="F148" s="209"/>
      <c r="G148" s="210"/>
      <c r="H148" s="76">
        <f>H149</f>
        <v>58.9</v>
      </c>
      <c r="I148" s="217"/>
    </row>
    <row r="149" spans="1:9" s="204" customFormat="1" ht="40.5" customHeight="1">
      <c r="A149" s="86" t="s">
        <v>302</v>
      </c>
      <c r="B149" s="73" t="s">
        <v>121</v>
      </c>
      <c r="C149" s="74" t="s">
        <v>107</v>
      </c>
      <c r="D149" s="72" t="s">
        <v>348</v>
      </c>
      <c r="E149" s="114"/>
      <c r="F149" s="209"/>
      <c r="G149" s="210"/>
      <c r="H149" s="76">
        <f>H150+H153</f>
        <v>58.9</v>
      </c>
      <c r="I149" s="217"/>
    </row>
    <row r="150" spans="1:11" s="212" customFormat="1" ht="60.75" customHeight="1">
      <c r="A150" s="88" t="s">
        <v>464</v>
      </c>
      <c r="B150" s="81" t="s">
        <v>121</v>
      </c>
      <c r="C150" s="82" t="s">
        <v>107</v>
      </c>
      <c r="D150" s="96" t="s">
        <v>337</v>
      </c>
      <c r="E150" s="99"/>
      <c r="F150" s="205"/>
      <c r="G150" s="206"/>
      <c r="H150" s="84">
        <f>H151</f>
        <v>48.9</v>
      </c>
      <c r="I150" s="202"/>
      <c r="J150" s="211"/>
      <c r="K150" s="211"/>
    </row>
    <row r="151" spans="1:11" s="204" customFormat="1" ht="44.25" customHeight="1">
      <c r="A151" s="78" t="s">
        <v>205</v>
      </c>
      <c r="B151" s="81" t="s">
        <v>121</v>
      </c>
      <c r="C151" s="82" t="s">
        <v>107</v>
      </c>
      <c r="D151" s="96" t="s">
        <v>337</v>
      </c>
      <c r="E151" s="83">
        <v>240</v>
      </c>
      <c r="F151" s="205"/>
      <c r="G151" s="206"/>
      <c r="H151" s="84">
        <f>H152</f>
        <v>48.9</v>
      </c>
      <c r="I151" s="202"/>
      <c r="J151" s="203"/>
      <c r="K151" s="203"/>
    </row>
    <row r="152" spans="1:11" s="204" customFormat="1" ht="53.25" customHeight="1">
      <c r="A152" s="109" t="s">
        <v>124</v>
      </c>
      <c r="B152" s="105" t="s">
        <v>121</v>
      </c>
      <c r="C152" s="106" t="s">
        <v>107</v>
      </c>
      <c r="D152" s="96" t="s">
        <v>337</v>
      </c>
      <c r="E152" s="107">
        <v>240</v>
      </c>
      <c r="F152" s="205" t="s">
        <v>113</v>
      </c>
      <c r="G152" s="206" t="s">
        <v>125</v>
      </c>
      <c r="H152" s="84">
        <f>'Пр.3 '!H185</f>
        <v>48.9</v>
      </c>
      <c r="I152" s="202"/>
      <c r="J152" s="203"/>
      <c r="K152" s="203"/>
    </row>
    <row r="153" spans="1:11" s="204" customFormat="1" ht="36" customHeight="1">
      <c r="A153" s="109" t="s">
        <v>529</v>
      </c>
      <c r="B153" s="105" t="s">
        <v>121</v>
      </c>
      <c r="C153" s="106" t="s">
        <v>107</v>
      </c>
      <c r="D153" s="96" t="s">
        <v>528</v>
      </c>
      <c r="E153" s="220"/>
      <c r="F153" s="205"/>
      <c r="G153" s="206"/>
      <c r="H153" s="84">
        <f>H154</f>
        <v>10</v>
      </c>
      <c r="I153" s="202"/>
      <c r="J153" s="203"/>
      <c r="K153" s="203"/>
    </row>
    <row r="154" spans="1:11" s="204" customFormat="1" ht="45.75" customHeight="1">
      <c r="A154" s="109" t="s">
        <v>205</v>
      </c>
      <c r="B154" s="105" t="s">
        <v>121</v>
      </c>
      <c r="C154" s="106" t="s">
        <v>107</v>
      </c>
      <c r="D154" s="96" t="s">
        <v>528</v>
      </c>
      <c r="E154" s="220">
        <v>240</v>
      </c>
      <c r="F154" s="205"/>
      <c r="G154" s="206"/>
      <c r="H154" s="84">
        <f>H155</f>
        <v>10</v>
      </c>
      <c r="I154" s="202"/>
      <c r="J154" s="203"/>
      <c r="K154" s="203"/>
    </row>
    <row r="155" spans="1:11" s="204" customFormat="1" ht="57" customHeight="1">
      <c r="A155" s="109" t="s">
        <v>124</v>
      </c>
      <c r="B155" s="105" t="s">
        <v>121</v>
      </c>
      <c r="C155" s="106" t="s">
        <v>107</v>
      </c>
      <c r="D155" s="96" t="s">
        <v>528</v>
      </c>
      <c r="E155" s="220">
        <v>240</v>
      </c>
      <c r="F155" s="205" t="s">
        <v>113</v>
      </c>
      <c r="G155" s="206" t="s">
        <v>125</v>
      </c>
      <c r="H155" s="84">
        <f>'Пр.3 '!H192</f>
        <v>10</v>
      </c>
      <c r="I155" s="202"/>
      <c r="J155" s="203"/>
      <c r="K155" s="203"/>
    </row>
    <row r="156" spans="1:11" s="204" customFormat="1" ht="48" customHeight="1">
      <c r="A156" s="102" t="s">
        <v>204</v>
      </c>
      <c r="B156" s="93" t="s">
        <v>121</v>
      </c>
      <c r="C156" s="94" t="s">
        <v>108</v>
      </c>
      <c r="D156" s="92" t="s">
        <v>280</v>
      </c>
      <c r="E156" s="113"/>
      <c r="F156" s="209"/>
      <c r="G156" s="210"/>
      <c r="H156" s="76">
        <f>H157</f>
        <v>27.5</v>
      </c>
      <c r="I156" s="202"/>
      <c r="J156" s="203"/>
      <c r="K156" s="203"/>
    </row>
    <row r="157" spans="1:11" s="204" customFormat="1" ht="51" customHeight="1">
      <c r="A157" s="102" t="s">
        <v>450</v>
      </c>
      <c r="B157" s="93" t="s">
        <v>121</v>
      </c>
      <c r="C157" s="94" t="s">
        <v>108</v>
      </c>
      <c r="D157" s="92" t="s">
        <v>281</v>
      </c>
      <c r="E157" s="113"/>
      <c r="F157" s="209"/>
      <c r="G157" s="210"/>
      <c r="H157" s="76">
        <f>H158</f>
        <v>27.5</v>
      </c>
      <c r="I157" s="202"/>
      <c r="J157" s="203"/>
      <c r="K157" s="203"/>
    </row>
    <row r="158" spans="1:11" s="204" customFormat="1" ht="37.5" customHeight="1">
      <c r="A158" s="134" t="s">
        <v>377</v>
      </c>
      <c r="B158" s="105" t="s">
        <v>121</v>
      </c>
      <c r="C158" s="106" t="s">
        <v>108</v>
      </c>
      <c r="D158" s="96" t="s">
        <v>320</v>
      </c>
      <c r="E158" s="221"/>
      <c r="F158" s="205"/>
      <c r="G158" s="206"/>
      <c r="H158" s="84">
        <f>H159</f>
        <v>27.5</v>
      </c>
      <c r="I158" s="202"/>
      <c r="J158" s="203"/>
      <c r="K158" s="203"/>
    </row>
    <row r="159" spans="1:11" s="204" customFormat="1" ht="51.75" customHeight="1">
      <c r="A159" s="109" t="s">
        <v>205</v>
      </c>
      <c r="B159" s="105" t="s">
        <v>121</v>
      </c>
      <c r="C159" s="106" t="s">
        <v>108</v>
      </c>
      <c r="D159" s="96" t="s">
        <v>320</v>
      </c>
      <c r="E159" s="107">
        <v>240</v>
      </c>
      <c r="F159" s="205"/>
      <c r="G159" s="206"/>
      <c r="H159" s="84">
        <f>H160</f>
        <v>27.5</v>
      </c>
      <c r="I159" s="202"/>
      <c r="J159" s="203"/>
      <c r="K159" s="203"/>
    </row>
    <row r="160" spans="1:11" s="204" customFormat="1" ht="18.75" customHeight="1">
      <c r="A160" s="134" t="s">
        <v>126</v>
      </c>
      <c r="B160" s="105" t="s">
        <v>121</v>
      </c>
      <c r="C160" s="106" t="s">
        <v>108</v>
      </c>
      <c r="D160" s="96" t="s">
        <v>320</v>
      </c>
      <c r="E160" s="107">
        <v>240</v>
      </c>
      <c r="F160" s="205" t="s">
        <v>113</v>
      </c>
      <c r="G160" s="206" t="s">
        <v>127</v>
      </c>
      <c r="H160" s="84">
        <f>'Пр.3 '!H203</f>
        <v>27.5</v>
      </c>
      <c r="I160" s="202"/>
      <c r="J160" s="203"/>
      <c r="K160" s="203"/>
    </row>
    <row r="161" spans="1:11" s="204" customFormat="1" ht="75" customHeight="1" hidden="1">
      <c r="A161" s="109" t="s">
        <v>415</v>
      </c>
      <c r="B161" s="105" t="s">
        <v>135</v>
      </c>
      <c r="C161" s="106" t="s">
        <v>107</v>
      </c>
      <c r="D161" s="96" t="s">
        <v>398</v>
      </c>
      <c r="E161" s="107"/>
      <c r="F161" s="205"/>
      <c r="G161" s="206"/>
      <c r="H161" s="84" t="e">
        <f>H162</f>
        <v>#REF!</v>
      </c>
      <c r="I161" s="202"/>
      <c r="J161" s="203"/>
      <c r="K161" s="203"/>
    </row>
    <row r="162" spans="1:11" s="204" customFormat="1" ht="56.25" customHeight="1" hidden="1">
      <c r="A162" s="109" t="s">
        <v>205</v>
      </c>
      <c r="B162" s="105" t="s">
        <v>135</v>
      </c>
      <c r="C162" s="106" t="s">
        <v>107</v>
      </c>
      <c r="D162" s="96" t="s">
        <v>398</v>
      </c>
      <c r="E162" s="107">
        <v>240</v>
      </c>
      <c r="F162" s="205"/>
      <c r="G162" s="206"/>
      <c r="H162" s="84" t="e">
        <f>H163</f>
        <v>#REF!</v>
      </c>
      <c r="I162" s="202"/>
      <c r="J162" s="203"/>
      <c r="K162" s="203"/>
    </row>
    <row r="163" spans="1:11" s="204" customFormat="1" ht="18.75" customHeight="1" hidden="1">
      <c r="A163" s="109" t="s">
        <v>139</v>
      </c>
      <c r="B163" s="105" t="s">
        <v>135</v>
      </c>
      <c r="C163" s="106" t="s">
        <v>107</v>
      </c>
      <c r="D163" s="96" t="s">
        <v>398</v>
      </c>
      <c r="E163" s="107">
        <v>240</v>
      </c>
      <c r="F163" s="205" t="s">
        <v>137</v>
      </c>
      <c r="G163" s="206" t="s">
        <v>140</v>
      </c>
      <c r="H163" s="84" t="e">
        <f>'Пр.3 '!#REF!</f>
        <v>#REF!</v>
      </c>
      <c r="I163" s="202"/>
      <c r="J163" s="203"/>
      <c r="K163" s="203"/>
    </row>
    <row r="164" spans="1:11" s="204" customFormat="1" ht="117.75" customHeight="1">
      <c r="A164" s="270" t="s">
        <v>483</v>
      </c>
      <c r="B164" s="128" t="s">
        <v>135</v>
      </c>
      <c r="C164" s="130" t="s">
        <v>165</v>
      </c>
      <c r="D164" s="129" t="s">
        <v>280</v>
      </c>
      <c r="E164" s="213"/>
      <c r="F164" s="214"/>
      <c r="G164" s="215"/>
      <c r="H164" s="131">
        <f>H165+H179</f>
        <v>7846.3</v>
      </c>
      <c r="I164" s="202"/>
      <c r="J164" s="203"/>
      <c r="K164" s="203"/>
    </row>
    <row r="165" spans="1:11" s="204" customFormat="1" ht="60" customHeight="1">
      <c r="A165" s="110" t="s">
        <v>482</v>
      </c>
      <c r="B165" s="93" t="s">
        <v>135</v>
      </c>
      <c r="C165" s="94" t="s">
        <v>106</v>
      </c>
      <c r="D165" s="92" t="s">
        <v>280</v>
      </c>
      <c r="E165" s="95"/>
      <c r="F165" s="209"/>
      <c r="G165" s="210"/>
      <c r="H165" s="76">
        <f>H166</f>
        <v>7546.3</v>
      </c>
      <c r="I165" s="202"/>
      <c r="J165" s="203"/>
      <c r="K165" s="203"/>
    </row>
    <row r="166" spans="1:11" s="204" customFormat="1" ht="69.75" customHeight="1">
      <c r="A166" s="110" t="s">
        <v>468</v>
      </c>
      <c r="B166" s="93" t="s">
        <v>135</v>
      </c>
      <c r="C166" s="94" t="s">
        <v>106</v>
      </c>
      <c r="D166" s="92" t="s">
        <v>281</v>
      </c>
      <c r="E166" s="95"/>
      <c r="F166" s="209"/>
      <c r="G166" s="210"/>
      <c r="H166" s="76">
        <f>H167+H170+H176+H173</f>
        <v>7546.3</v>
      </c>
      <c r="I166" s="202"/>
      <c r="J166" s="203"/>
      <c r="K166" s="203"/>
    </row>
    <row r="167" spans="1:11" s="204" customFormat="1" ht="39.75" customHeight="1">
      <c r="A167" s="109" t="s">
        <v>469</v>
      </c>
      <c r="B167" s="105" t="s">
        <v>135</v>
      </c>
      <c r="C167" s="106" t="s">
        <v>106</v>
      </c>
      <c r="D167" s="96" t="s">
        <v>486</v>
      </c>
      <c r="E167" s="107"/>
      <c r="F167" s="205"/>
      <c r="G167" s="206"/>
      <c r="H167" s="84">
        <f>H168</f>
        <v>73.2</v>
      </c>
      <c r="I167" s="202"/>
      <c r="J167" s="203"/>
      <c r="K167" s="203"/>
    </row>
    <row r="168" spans="1:11" s="204" customFormat="1" ht="53.25" customHeight="1">
      <c r="A168" s="109" t="s">
        <v>205</v>
      </c>
      <c r="B168" s="105" t="s">
        <v>135</v>
      </c>
      <c r="C168" s="106" t="s">
        <v>106</v>
      </c>
      <c r="D168" s="96" t="s">
        <v>486</v>
      </c>
      <c r="E168" s="107">
        <v>240</v>
      </c>
      <c r="F168" s="205"/>
      <c r="G168" s="206"/>
      <c r="H168" s="84">
        <f>H169</f>
        <v>73.2</v>
      </c>
      <c r="I168" s="202"/>
      <c r="J168" s="203"/>
      <c r="K168" s="203"/>
    </row>
    <row r="169" spans="1:11" s="204" customFormat="1" ht="18.75" customHeight="1">
      <c r="A169" s="109" t="s">
        <v>139</v>
      </c>
      <c r="B169" s="105" t="s">
        <v>135</v>
      </c>
      <c r="C169" s="106" t="s">
        <v>106</v>
      </c>
      <c r="D169" s="96" t="s">
        <v>486</v>
      </c>
      <c r="E169" s="107">
        <v>240</v>
      </c>
      <c r="F169" s="205" t="s">
        <v>137</v>
      </c>
      <c r="G169" s="206" t="s">
        <v>140</v>
      </c>
      <c r="H169" s="84">
        <f>'Пр.3 '!H369</f>
        <v>73.2</v>
      </c>
      <c r="I169" s="202"/>
      <c r="J169" s="203"/>
      <c r="K169" s="203"/>
    </row>
    <row r="170" spans="1:11" s="204" customFormat="1" ht="87.75" customHeight="1">
      <c r="A170" s="109" t="s">
        <v>503</v>
      </c>
      <c r="B170" s="105" t="s">
        <v>135</v>
      </c>
      <c r="C170" s="106" t="s">
        <v>106</v>
      </c>
      <c r="D170" s="96" t="s">
        <v>500</v>
      </c>
      <c r="E170" s="107"/>
      <c r="F170" s="205"/>
      <c r="G170" s="206"/>
      <c r="H170" s="84">
        <f>H171</f>
        <v>573.3</v>
      </c>
      <c r="I170" s="202"/>
      <c r="J170" s="203"/>
      <c r="K170" s="203"/>
    </row>
    <row r="171" spans="1:11" s="204" customFormat="1" ht="56.25" customHeight="1">
      <c r="A171" s="109" t="s">
        <v>205</v>
      </c>
      <c r="B171" s="105" t="s">
        <v>135</v>
      </c>
      <c r="C171" s="106" t="s">
        <v>106</v>
      </c>
      <c r="D171" s="96" t="s">
        <v>500</v>
      </c>
      <c r="E171" s="107">
        <v>240</v>
      </c>
      <c r="F171" s="205"/>
      <c r="G171" s="206"/>
      <c r="H171" s="84">
        <f>H172</f>
        <v>573.3</v>
      </c>
      <c r="I171" s="202"/>
      <c r="J171" s="203"/>
      <c r="K171" s="203"/>
    </row>
    <row r="172" spans="1:11" s="204" customFormat="1" ht="18.75" customHeight="1">
      <c r="A172" s="109" t="s">
        <v>139</v>
      </c>
      <c r="B172" s="105" t="s">
        <v>135</v>
      </c>
      <c r="C172" s="106" t="s">
        <v>106</v>
      </c>
      <c r="D172" s="96" t="s">
        <v>500</v>
      </c>
      <c r="E172" s="107">
        <v>240</v>
      </c>
      <c r="F172" s="205" t="s">
        <v>137</v>
      </c>
      <c r="G172" s="206" t="s">
        <v>140</v>
      </c>
      <c r="H172" s="84">
        <f>'Пр.3 '!H371</f>
        <v>573.3</v>
      </c>
      <c r="I172" s="202"/>
      <c r="J172" s="203"/>
      <c r="K172" s="203"/>
    </row>
    <row r="173" spans="1:11" s="204" customFormat="1" ht="49.5" customHeight="1">
      <c r="A173" s="109" t="s">
        <v>564</v>
      </c>
      <c r="B173" s="105" t="s">
        <v>135</v>
      </c>
      <c r="C173" s="106" t="s">
        <v>106</v>
      </c>
      <c r="D173" s="96" t="s">
        <v>562</v>
      </c>
      <c r="E173" s="107"/>
      <c r="F173" s="205"/>
      <c r="G173" s="206"/>
      <c r="H173" s="84">
        <f>H174</f>
        <v>0</v>
      </c>
      <c r="I173" s="202"/>
      <c r="J173" s="203"/>
      <c r="K173" s="203"/>
    </row>
    <row r="174" spans="1:11" s="204" customFormat="1" ht="18.75" customHeight="1">
      <c r="A174" s="109" t="s">
        <v>563</v>
      </c>
      <c r="B174" s="105" t="s">
        <v>135</v>
      </c>
      <c r="C174" s="106" t="s">
        <v>106</v>
      </c>
      <c r="D174" s="96" t="s">
        <v>562</v>
      </c>
      <c r="E174" s="107">
        <v>410</v>
      </c>
      <c r="F174" s="205"/>
      <c r="G174" s="206"/>
      <c r="H174" s="84">
        <f>H175</f>
        <v>0</v>
      </c>
      <c r="I174" s="202"/>
      <c r="J174" s="203"/>
      <c r="K174" s="203"/>
    </row>
    <row r="175" spans="1:11" s="204" customFormat="1" ht="18.75" customHeight="1">
      <c r="A175" s="109" t="s">
        <v>139</v>
      </c>
      <c r="B175" s="105" t="s">
        <v>135</v>
      </c>
      <c r="C175" s="106" t="s">
        <v>106</v>
      </c>
      <c r="D175" s="96" t="s">
        <v>562</v>
      </c>
      <c r="E175" s="107">
        <v>410</v>
      </c>
      <c r="F175" s="205" t="s">
        <v>137</v>
      </c>
      <c r="G175" s="206" t="s">
        <v>140</v>
      </c>
      <c r="H175" s="84">
        <f>'Пр.3 '!H373</f>
        <v>0</v>
      </c>
      <c r="I175" s="202"/>
      <c r="J175" s="203"/>
      <c r="K175" s="203"/>
    </row>
    <row r="176" spans="1:11" s="204" customFormat="1" ht="65.25" customHeight="1">
      <c r="A176" s="109" t="s">
        <v>504</v>
      </c>
      <c r="B176" s="105" t="s">
        <v>135</v>
      </c>
      <c r="C176" s="106" t="s">
        <v>106</v>
      </c>
      <c r="D176" s="96" t="s">
        <v>502</v>
      </c>
      <c r="E176" s="107"/>
      <c r="F176" s="205"/>
      <c r="G176" s="206"/>
      <c r="H176" s="84">
        <f>H177</f>
        <v>6899.8</v>
      </c>
      <c r="I176" s="202"/>
      <c r="J176" s="203"/>
      <c r="K176" s="203"/>
    </row>
    <row r="177" spans="1:11" s="204" customFormat="1" ht="55.5" customHeight="1">
      <c r="A177" s="109" t="s">
        <v>205</v>
      </c>
      <c r="B177" s="105" t="s">
        <v>135</v>
      </c>
      <c r="C177" s="106" t="s">
        <v>106</v>
      </c>
      <c r="D177" s="96" t="s">
        <v>502</v>
      </c>
      <c r="E177" s="107">
        <v>240</v>
      </c>
      <c r="F177" s="205"/>
      <c r="G177" s="206"/>
      <c r="H177" s="84">
        <f>H178</f>
        <v>6899.8</v>
      </c>
      <c r="I177" s="202"/>
      <c r="J177" s="203"/>
      <c r="K177" s="203"/>
    </row>
    <row r="178" spans="1:11" s="204" customFormat="1" ht="18.75" customHeight="1">
      <c r="A178" s="109" t="s">
        <v>139</v>
      </c>
      <c r="B178" s="105" t="s">
        <v>135</v>
      </c>
      <c r="C178" s="106" t="s">
        <v>106</v>
      </c>
      <c r="D178" s="96" t="s">
        <v>502</v>
      </c>
      <c r="E178" s="107">
        <v>240</v>
      </c>
      <c r="F178" s="205" t="s">
        <v>137</v>
      </c>
      <c r="G178" s="206" t="s">
        <v>140</v>
      </c>
      <c r="H178" s="84">
        <f>'Пр.3 '!H375</f>
        <v>6899.8</v>
      </c>
      <c r="I178" s="202"/>
      <c r="J178" s="203"/>
      <c r="K178" s="203"/>
    </row>
    <row r="179" spans="1:11" s="204" customFormat="1" ht="70.5" customHeight="1">
      <c r="A179" s="110" t="s">
        <v>506</v>
      </c>
      <c r="B179" s="93" t="s">
        <v>135</v>
      </c>
      <c r="C179" s="94" t="s">
        <v>107</v>
      </c>
      <c r="D179" s="92" t="s">
        <v>280</v>
      </c>
      <c r="E179" s="95"/>
      <c r="F179" s="209"/>
      <c r="G179" s="210"/>
      <c r="H179" s="76">
        <f>H180</f>
        <v>300</v>
      </c>
      <c r="I179" s="202"/>
      <c r="J179" s="203"/>
      <c r="K179" s="203"/>
    </row>
    <row r="180" spans="1:11" s="204" customFormat="1" ht="66.75" customHeight="1">
      <c r="A180" s="110" t="s">
        <v>505</v>
      </c>
      <c r="B180" s="93" t="s">
        <v>135</v>
      </c>
      <c r="C180" s="94" t="s">
        <v>107</v>
      </c>
      <c r="D180" s="92" t="s">
        <v>281</v>
      </c>
      <c r="E180" s="95"/>
      <c r="F180" s="209"/>
      <c r="G180" s="210"/>
      <c r="H180" s="76">
        <f>H181+H184</f>
        <v>300</v>
      </c>
      <c r="I180" s="202"/>
      <c r="J180" s="203"/>
      <c r="K180" s="203"/>
    </row>
    <row r="181" spans="1:11" s="204" customFormat="1" ht="66.75" customHeight="1">
      <c r="A181" s="109" t="s">
        <v>508</v>
      </c>
      <c r="B181" s="105" t="s">
        <v>135</v>
      </c>
      <c r="C181" s="106" t="s">
        <v>107</v>
      </c>
      <c r="D181" s="96" t="s">
        <v>520</v>
      </c>
      <c r="E181" s="107"/>
      <c r="F181" s="205"/>
      <c r="G181" s="206"/>
      <c r="H181" s="84">
        <f>H182</f>
        <v>150</v>
      </c>
      <c r="I181" s="202"/>
      <c r="J181" s="203"/>
      <c r="K181" s="203"/>
    </row>
    <row r="182" spans="1:11" s="204" customFormat="1" ht="66.75" customHeight="1">
      <c r="A182" s="109" t="s">
        <v>205</v>
      </c>
      <c r="B182" s="105" t="s">
        <v>135</v>
      </c>
      <c r="C182" s="106" t="s">
        <v>107</v>
      </c>
      <c r="D182" s="96" t="s">
        <v>514</v>
      </c>
      <c r="E182" s="107"/>
      <c r="F182" s="205"/>
      <c r="G182" s="206"/>
      <c r="H182" s="84">
        <f>H183</f>
        <v>150</v>
      </c>
      <c r="I182" s="202"/>
      <c r="J182" s="203"/>
      <c r="K182" s="203"/>
    </row>
    <row r="183" spans="1:11" s="204" customFormat="1" ht="28.5" customHeight="1">
      <c r="A183" s="109" t="s">
        <v>141</v>
      </c>
      <c r="B183" s="105" t="s">
        <v>135</v>
      </c>
      <c r="C183" s="106" t="s">
        <v>107</v>
      </c>
      <c r="D183" s="96" t="s">
        <v>514</v>
      </c>
      <c r="E183" s="107">
        <v>240</v>
      </c>
      <c r="F183" s="205" t="s">
        <v>137</v>
      </c>
      <c r="G183" s="206" t="s">
        <v>113</v>
      </c>
      <c r="H183" s="84">
        <f>'Пр.3 '!H442</f>
        <v>150</v>
      </c>
      <c r="I183" s="202"/>
      <c r="J183" s="203"/>
      <c r="K183" s="203"/>
    </row>
    <row r="184" spans="1:11" s="204" customFormat="1" ht="66.75" customHeight="1">
      <c r="A184" s="109" t="s">
        <v>508</v>
      </c>
      <c r="B184" s="105" t="s">
        <v>135</v>
      </c>
      <c r="C184" s="106" t="s">
        <v>107</v>
      </c>
      <c r="D184" s="96" t="s">
        <v>519</v>
      </c>
      <c r="E184" s="107"/>
      <c r="F184" s="205"/>
      <c r="G184" s="206"/>
      <c r="H184" s="84">
        <f>H185</f>
        <v>150</v>
      </c>
      <c r="I184" s="202"/>
      <c r="J184" s="203"/>
      <c r="K184" s="203"/>
    </row>
    <row r="185" spans="1:11" s="204" customFormat="1" ht="48" customHeight="1">
      <c r="A185" s="109" t="s">
        <v>205</v>
      </c>
      <c r="B185" s="105" t="s">
        <v>135</v>
      </c>
      <c r="C185" s="106" t="s">
        <v>107</v>
      </c>
      <c r="D185" s="96" t="s">
        <v>515</v>
      </c>
      <c r="E185" s="107">
        <v>240</v>
      </c>
      <c r="F185" s="205"/>
      <c r="G185" s="206"/>
      <c r="H185" s="84">
        <f>H186</f>
        <v>150</v>
      </c>
      <c r="I185" s="202"/>
      <c r="J185" s="203"/>
      <c r="K185" s="203"/>
    </row>
    <row r="186" spans="1:11" s="204" customFormat="1" ht="27.75" customHeight="1">
      <c r="A186" s="109" t="s">
        <v>141</v>
      </c>
      <c r="B186" s="105" t="s">
        <v>135</v>
      </c>
      <c r="C186" s="106" t="s">
        <v>107</v>
      </c>
      <c r="D186" s="96" t="s">
        <v>515</v>
      </c>
      <c r="E186" s="107">
        <v>240</v>
      </c>
      <c r="F186" s="205" t="s">
        <v>137</v>
      </c>
      <c r="G186" s="206" t="s">
        <v>113</v>
      </c>
      <c r="H186" s="84">
        <f>'Пр.3 '!H445</f>
        <v>150</v>
      </c>
      <c r="I186" s="202"/>
      <c r="J186" s="203"/>
      <c r="K186" s="203"/>
    </row>
    <row r="187" spans="1:11" s="204" customFormat="1" ht="38.25" customHeight="1" hidden="1">
      <c r="A187" s="109" t="s">
        <v>517</v>
      </c>
      <c r="B187" s="105" t="s">
        <v>135</v>
      </c>
      <c r="C187" s="106" t="s">
        <v>107</v>
      </c>
      <c r="D187" s="96" t="s">
        <v>516</v>
      </c>
      <c r="E187" s="107"/>
      <c r="F187" s="205"/>
      <c r="G187" s="206"/>
      <c r="H187" s="84" t="e">
        <f>H188</f>
        <v>#REF!</v>
      </c>
      <c r="I187" s="202"/>
      <c r="J187" s="203"/>
      <c r="K187" s="203"/>
    </row>
    <row r="188" spans="1:11" s="204" customFormat="1" ht="46.5" customHeight="1" hidden="1">
      <c r="A188" s="109" t="s">
        <v>205</v>
      </c>
      <c r="B188" s="105" t="s">
        <v>135</v>
      </c>
      <c r="C188" s="106" t="s">
        <v>107</v>
      </c>
      <c r="D188" s="96" t="s">
        <v>516</v>
      </c>
      <c r="E188" s="107">
        <v>240</v>
      </c>
      <c r="F188" s="205"/>
      <c r="G188" s="206"/>
      <c r="H188" s="84" t="e">
        <f>H189</f>
        <v>#REF!</v>
      </c>
      <c r="I188" s="202"/>
      <c r="J188" s="203"/>
      <c r="K188" s="203"/>
    </row>
    <row r="189" spans="1:11" s="204" customFormat="1" ht="18.75" customHeight="1" hidden="1">
      <c r="A189" s="109" t="s">
        <v>139</v>
      </c>
      <c r="B189" s="105" t="s">
        <v>135</v>
      </c>
      <c r="C189" s="106" t="s">
        <v>107</v>
      </c>
      <c r="D189" s="96" t="s">
        <v>516</v>
      </c>
      <c r="E189" s="107">
        <v>240</v>
      </c>
      <c r="F189" s="205" t="s">
        <v>137</v>
      </c>
      <c r="G189" s="206" t="s">
        <v>113</v>
      </c>
      <c r="H189" s="84" t="e">
        <f>'Пр.3 '!H447</f>
        <v>#REF!</v>
      </c>
      <c r="I189" s="202"/>
      <c r="J189" s="203"/>
      <c r="K189" s="203"/>
    </row>
    <row r="190" spans="1:11" s="204" customFormat="1" ht="88.5" customHeight="1">
      <c r="A190" s="127" t="s">
        <v>525</v>
      </c>
      <c r="B190" s="128" t="s">
        <v>66</v>
      </c>
      <c r="C190" s="130" t="s">
        <v>165</v>
      </c>
      <c r="D190" s="129" t="s">
        <v>280</v>
      </c>
      <c r="E190" s="213"/>
      <c r="F190" s="214"/>
      <c r="G190" s="215"/>
      <c r="H190" s="131">
        <f>H191+H195</f>
        <v>17</v>
      </c>
      <c r="I190" s="202"/>
      <c r="J190" s="203"/>
      <c r="K190" s="203"/>
    </row>
    <row r="191" spans="1:11" s="204" customFormat="1" ht="48" customHeight="1">
      <c r="A191" s="110" t="s">
        <v>430</v>
      </c>
      <c r="B191" s="93" t="s">
        <v>66</v>
      </c>
      <c r="C191" s="94" t="s">
        <v>165</v>
      </c>
      <c r="D191" s="92" t="s">
        <v>281</v>
      </c>
      <c r="E191" s="95"/>
      <c r="F191" s="209"/>
      <c r="G191" s="210"/>
      <c r="H191" s="76">
        <f>H192</f>
        <v>0</v>
      </c>
      <c r="I191" s="202"/>
      <c r="J191" s="203"/>
      <c r="K191" s="203"/>
    </row>
    <row r="192" spans="1:11" s="204" customFormat="1" ht="38.25" customHeight="1">
      <c r="A192" s="109" t="s">
        <v>494</v>
      </c>
      <c r="B192" s="105" t="s">
        <v>66</v>
      </c>
      <c r="C192" s="106" t="s">
        <v>165</v>
      </c>
      <c r="D192" s="96" t="s">
        <v>429</v>
      </c>
      <c r="E192" s="107"/>
      <c r="F192" s="205"/>
      <c r="G192" s="206"/>
      <c r="H192" s="84">
        <f>H193</f>
        <v>0</v>
      </c>
      <c r="I192" s="202"/>
      <c r="J192" s="203"/>
      <c r="K192" s="203"/>
    </row>
    <row r="193" spans="1:11" s="204" customFormat="1" ht="53.25" customHeight="1">
      <c r="A193" s="109" t="s">
        <v>205</v>
      </c>
      <c r="B193" s="105" t="s">
        <v>66</v>
      </c>
      <c r="C193" s="106" t="s">
        <v>165</v>
      </c>
      <c r="D193" s="96" t="s">
        <v>429</v>
      </c>
      <c r="E193" s="107">
        <v>240</v>
      </c>
      <c r="F193" s="205"/>
      <c r="G193" s="206"/>
      <c r="H193" s="84">
        <f>H194</f>
        <v>0</v>
      </c>
      <c r="I193" s="202"/>
      <c r="J193" s="203"/>
      <c r="K193" s="203"/>
    </row>
    <row r="194" spans="1:11" s="204" customFormat="1" ht="18.75" customHeight="1">
      <c r="A194" s="109" t="s">
        <v>122</v>
      </c>
      <c r="B194" s="105" t="s">
        <v>66</v>
      </c>
      <c r="C194" s="106" t="s">
        <v>165</v>
      </c>
      <c r="D194" s="96" t="s">
        <v>429</v>
      </c>
      <c r="E194" s="107">
        <v>240</v>
      </c>
      <c r="F194" s="205" t="s">
        <v>110</v>
      </c>
      <c r="G194" s="206" t="s">
        <v>66</v>
      </c>
      <c r="H194" s="84">
        <f>'Пр.3 '!H123</f>
        <v>0</v>
      </c>
      <c r="I194" s="202"/>
      <c r="J194" s="203"/>
      <c r="K194" s="203"/>
    </row>
    <row r="195" spans="1:11" s="204" customFormat="1" ht="37.5" customHeight="1">
      <c r="A195" s="110" t="s">
        <v>495</v>
      </c>
      <c r="B195" s="93" t="s">
        <v>66</v>
      </c>
      <c r="C195" s="94" t="s">
        <v>165</v>
      </c>
      <c r="D195" s="92" t="s">
        <v>461</v>
      </c>
      <c r="E195" s="95"/>
      <c r="F195" s="209"/>
      <c r="G195" s="210"/>
      <c r="H195" s="76">
        <f>H196</f>
        <v>17</v>
      </c>
      <c r="I195" s="202"/>
      <c r="J195" s="203"/>
      <c r="K195" s="203"/>
    </row>
    <row r="196" spans="1:11" s="204" customFormat="1" ht="33.75" customHeight="1">
      <c r="A196" s="109" t="s">
        <v>498</v>
      </c>
      <c r="B196" s="105" t="s">
        <v>66</v>
      </c>
      <c r="C196" s="106" t="s">
        <v>165</v>
      </c>
      <c r="D196" s="96" t="s">
        <v>496</v>
      </c>
      <c r="E196" s="107"/>
      <c r="F196" s="205"/>
      <c r="G196" s="206"/>
      <c r="H196" s="84">
        <f>H197</f>
        <v>17</v>
      </c>
      <c r="I196" s="202"/>
      <c r="J196" s="203"/>
      <c r="K196" s="203"/>
    </row>
    <row r="197" spans="1:11" s="204" customFormat="1" ht="48" customHeight="1">
      <c r="A197" s="109" t="s">
        <v>205</v>
      </c>
      <c r="B197" s="105" t="s">
        <v>66</v>
      </c>
      <c r="C197" s="106" t="s">
        <v>165</v>
      </c>
      <c r="D197" s="96" t="s">
        <v>496</v>
      </c>
      <c r="E197" s="107">
        <v>240</v>
      </c>
      <c r="F197" s="205"/>
      <c r="G197" s="206"/>
      <c r="H197" s="84">
        <f>H198</f>
        <v>17</v>
      </c>
      <c r="I197" s="202"/>
      <c r="J197" s="203"/>
      <c r="K197" s="203"/>
    </row>
    <row r="198" spans="1:11" s="204" customFormat="1" ht="18.75" customHeight="1">
      <c r="A198" s="109" t="s">
        <v>122</v>
      </c>
      <c r="B198" s="105" t="s">
        <v>66</v>
      </c>
      <c r="C198" s="106" t="s">
        <v>165</v>
      </c>
      <c r="D198" s="96" t="s">
        <v>496</v>
      </c>
      <c r="E198" s="107">
        <v>240</v>
      </c>
      <c r="F198" s="205" t="s">
        <v>110</v>
      </c>
      <c r="G198" s="206" t="s">
        <v>66</v>
      </c>
      <c r="H198" s="84">
        <f>'Пр.3 '!H132</f>
        <v>17</v>
      </c>
      <c r="I198" s="202"/>
      <c r="J198" s="203"/>
      <c r="K198" s="203"/>
    </row>
    <row r="199" spans="1:11" s="273" customFormat="1" ht="33" customHeight="1">
      <c r="A199" s="127" t="s">
        <v>385</v>
      </c>
      <c r="B199" s="128" t="s">
        <v>73</v>
      </c>
      <c r="C199" s="130" t="s">
        <v>165</v>
      </c>
      <c r="D199" s="129" t="s">
        <v>280</v>
      </c>
      <c r="E199" s="213"/>
      <c r="F199" s="214"/>
      <c r="G199" s="215"/>
      <c r="H199" s="131">
        <f>H200+H214</f>
        <v>7185</v>
      </c>
      <c r="I199" s="271"/>
      <c r="J199" s="272"/>
      <c r="K199" s="272"/>
    </row>
    <row r="200" spans="1:11" s="273" customFormat="1" ht="51" customHeight="1">
      <c r="A200" s="110" t="s">
        <v>484</v>
      </c>
      <c r="B200" s="93" t="s">
        <v>73</v>
      </c>
      <c r="C200" s="94" t="s">
        <v>107</v>
      </c>
      <c r="D200" s="92" t="s">
        <v>280</v>
      </c>
      <c r="E200" s="95"/>
      <c r="F200" s="209"/>
      <c r="G200" s="210"/>
      <c r="H200" s="76">
        <f>H201</f>
        <v>1367.4</v>
      </c>
      <c r="I200" s="271"/>
      <c r="J200" s="272"/>
      <c r="K200" s="272"/>
    </row>
    <row r="201" spans="1:9" s="273" customFormat="1" ht="33.75" customHeight="1">
      <c r="A201" s="77" t="s">
        <v>338</v>
      </c>
      <c r="B201" s="93" t="s">
        <v>73</v>
      </c>
      <c r="C201" s="94" t="s">
        <v>107</v>
      </c>
      <c r="D201" s="92" t="s">
        <v>281</v>
      </c>
      <c r="E201" s="95"/>
      <c r="F201" s="209"/>
      <c r="G201" s="210"/>
      <c r="H201" s="76">
        <f>H202+H208+H205+H211</f>
        <v>1367.4</v>
      </c>
      <c r="I201" s="274"/>
    </row>
    <row r="202" spans="1:9" s="204" customFormat="1" ht="36" customHeight="1">
      <c r="A202" s="108" t="s">
        <v>485</v>
      </c>
      <c r="B202" s="105" t="s">
        <v>73</v>
      </c>
      <c r="C202" s="106" t="s">
        <v>107</v>
      </c>
      <c r="D202" s="96" t="s">
        <v>288</v>
      </c>
      <c r="E202" s="107"/>
      <c r="F202" s="205"/>
      <c r="G202" s="206"/>
      <c r="H202" s="84">
        <f>H203</f>
        <v>1162.2</v>
      </c>
      <c r="I202" s="217"/>
    </row>
    <row r="203" spans="1:9" s="204" customFormat="1" ht="46.5" customHeight="1">
      <c r="A203" s="108" t="s">
        <v>206</v>
      </c>
      <c r="B203" s="105" t="s">
        <v>73</v>
      </c>
      <c r="C203" s="106" t="s">
        <v>107</v>
      </c>
      <c r="D203" s="96" t="s">
        <v>288</v>
      </c>
      <c r="E203" s="107">
        <v>120</v>
      </c>
      <c r="F203" s="205"/>
      <c r="G203" s="206"/>
      <c r="H203" s="84">
        <f>H204</f>
        <v>1162.2</v>
      </c>
      <c r="I203" s="217"/>
    </row>
    <row r="204" spans="1:9" s="204" customFormat="1" ht="71.25" customHeight="1">
      <c r="A204" s="108" t="s">
        <v>114</v>
      </c>
      <c r="B204" s="105" t="s">
        <v>73</v>
      </c>
      <c r="C204" s="106" t="s">
        <v>107</v>
      </c>
      <c r="D204" s="96" t="s">
        <v>288</v>
      </c>
      <c r="E204" s="107">
        <v>120</v>
      </c>
      <c r="F204" s="205" t="s">
        <v>110</v>
      </c>
      <c r="G204" s="206" t="s">
        <v>115</v>
      </c>
      <c r="H204" s="84">
        <f>'Пр.3 '!H29</f>
        <v>1162.2</v>
      </c>
      <c r="I204" s="217"/>
    </row>
    <row r="205" spans="1:9" s="204" customFormat="1" ht="71.25" customHeight="1">
      <c r="A205" s="108" t="s">
        <v>568</v>
      </c>
      <c r="B205" s="105" t="s">
        <v>73</v>
      </c>
      <c r="C205" s="106" t="s">
        <v>107</v>
      </c>
      <c r="D205" s="96" t="s">
        <v>569</v>
      </c>
      <c r="E205" s="107"/>
      <c r="F205" s="205"/>
      <c r="G205" s="206"/>
      <c r="H205" s="84">
        <f>H206</f>
        <v>7</v>
      </c>
      <c r="I205" s="217"/>
    </row>
    <row r="206" spans="1:9" s="204" customFormat="1" ht="42.75" customHeight="1">
      <c r="A206" s="108" t="s">
        <v>206</v>
      </c>
      <c r="B206" s="105" t="s">
        <v>73</v>
      </c>
      <c r="C206" s="106" t="s">
        <v>107</v>
      </c>
      <c r="D206" s="96" t="s">
        <v>569</v>
      </c>
      <c r="E206" s="107">
        <v>120</v>
      </c>
      <c r="F206" s="205"/>
      <c r="G206" s="206"/>
      <c r="H206" s="84">
        <f>H207</f>
        <v>7</v>
      </c>
      <c r="I206" s="217"/>
    </row>
    <row r="207" spans="1:9" s="204" customFormat="1" ht="71.25" customHeight="1">
      <c r="A207" s="108" t="s">
        <v>114</v>
      </c>
      <c r="B207" s="105" t="s">
        <v>73</v>
      </c>
      <c r="C207" s="106" t="s">
        <v>107</v>
      </c>
      <c r="D207" s="96" t="s">
        <v>569</v>
      </c>
      <c r="E207" s="107">
        <v>120</v>
      </c>
      <c r="F207" s="205" t="s">
        <v>110</v>
      </c>
      <c r="G207" s="206" t="s">
        <v>115</v>
      </c>
      <c r="H207" s="84">
        <f>'Пр.3 '!H31</f>
        <v>7</v>
      </c>
      <c r="I207" s="217"/>
    </row>
    <row r="208" spans="1:9" s="204" customFormat="1" ht="39.75" customHeight="1">
      <c r="A208" s="108" t="s">
        <v>522</v>
      </c>
      <c r="B208" s="105" t="s">
        <v>73</v>
      </c>
      <c r="C208" s="106" t="s">
        <v>107</v>
      </c>
      <c r="D208" s="96" t="s">
        <v>452</v>
      </c>
      <c r="E208" s="107"/>
      <c r="F208" s="205"/>
      <c r="G208" s="206"/>
      <c r="H208" s="84">
        <f>H209</f>
        <v>185</v>
      </c>
      <c r="I208" s="217"/>
    </row>
    <row r="209" spans="1:9" s="204" customFormat="1" ht="39.75" customHeight="1">
      <c r="A209" s="108" t="s">
        <v>206</v>
      </c>
      <c r="B209" s="105" t="s">
        <v>73</v>
      </c>
      <c r="C209" s="106" t="s">
        <v>107</v>
      </c>
      <c r="D209" s="96" t="s">
        <v>452</v>
      </c>
      <c r="E209" s="107">
        <v>120</v>
      </c>
      <c r="F209" s="205"/>
      <c r="G209" s="206"/>
      <c r="H209" s="84">
        <f>H210</f>
        <v>185</v>
      </c>
      <c r="I209" s="217"/>
    </row>
    <row r="210" spans="1:9" s="204" customFormat="1" ht="72" customHeight="1">
      <c r="A210" s="108" t="s">
        <v>114</v>
      </c>
      <c r="B210" s="105" t="s">
        <v>73</v>
      </c>
      <c r="C210" s="106" t="s">
        <v>107</v>
      </c>
      <c r="D210" s="96" t="s">
        <v>452</v>
      </c>
      <c r="E210" s="107">
        <v>120</v>
      </c>
      <c r="F210" s="205" t="s">
        <v>110</v>
      </c>
      <c r="G210" s="206" t="s">
        <v>115</v>
      </c>
      <c r="H210" s="84">
        <f>'Пр.3 '!H33</f>
        <v>185</v>
      </c>
      <c r="I210" s="217"/>
    </row>
    <row r="211" spans="1:9" s="204" customFormat="1" ht="94.5" customHeight="1">
      <c r="A211" s="108" t="s">
        <v>570</v>
      </c>
      <c r="B211" s="105" t="s">
        <v>73</v>
      </c>
      <c r="C211" s="106" t="s">
        <v>107</v>
      </c>
      <c r="D211" s="96" t="s">
        <v>565</v>
      </c>
      <c r="E211" s="107"/>
      <c r="F211" s="205"/>
      <c r="G211" s="206"/>
      <c r="H211" s="84">
        <f>H212</f>
        <v>13.2</v>
      </c>
      <c r="I211" s="217"/>
    </row>
    <row r="212" spans="1:9" s="204" customFormat="1" ht="54" customHeight="1">
      <c r="A212" s="108" t="s">
        <v>206</v>
      </c>
      <c r="B212" s="105" t="s">
        <v>73</v>
      </c>
      <c r="C212" s="106" t="s">
        <v>107</v>
      </c>
      <c r="D212" s="96" t="s">
        <v>565</v>
      </c>
      <c r="E212" s="107">
        <v>120</v>
      </c>
      <c r="F212" s="205"/>
      <c r="G212" s="206"/>
      <c r="H212" s="84">
        <f>H213</f>
        <v>13.2</v>
      </c>
      <c r="I212" s="217"/>
    </row>
    <row r="213" spans="1:9" s="204" customFormat="1" ht="72" customHeight="1">
      <c r="A213" s="108" t="s">
        <v>114</v>
      </c>
      <c r="B213" s="105" t="s">
        <v>73</v>
      </c>
      <c r="C213" s="106" t="s">
        <v>107</v>
      </c>
      <c r="D213" s="96" t="s">
        <v>565</v>
      </c>
      <c r="E213" s="107">
        <v>120</v>
      </c>
      <c r="F213" s="205" t="s">
        <v>110</v>
      </c>
      <c r="G213" s="206" t="s">
        <v>115</v>
      </c>
      <c r="H213" s="84">
        <f>'Пр.3 '!H35</f>
        <v>13.2</v>
      </c>
      <c r="I213" s="217"/>
    </row>
    <row r="214" spans="1:11" s="212" customFormat="1" ht="58.5" customHeight="1">
      <c r="A214" s="77" t="s">
        <v>360</v>
      </c>
      <c r="B214" s="93" t="s">
        <v>73</v>
      </c>
      <c r="C214" s="94" t="s">
        <v>108</v>
      </c>
      <c r="D214" s="92" t="s">
        <v>280</v>
      </c>
      <c r="E214" s="95"/>
      <c r="F214" s="209"/>
      <c r="G214" s="210"/>
      <c r="H214" s="76">
        <f>H215</f>
        <v>5817.599999999999</v>
      </c>
      <c r="I214" s="202"/>
      <c r="J214" s="211"/>
      <c r="K214" s="211"/>
    </row>
    <row r="215" spans="1:11" s="204" customFormat="1" ht="21.75" customHeight="1">
      <c r="A215" s="77" t="s">
        <v>338</v>
      </c>
      <c r="B215" s="93" t="s">
        <v>73</v>
      </c>
      <c r="C215" s="94" t="s">
        <v>108</v>
      </c>
      <c r="D215" s="92" t="s">
        <v>281</v>
      </c>
      <c r="E215" s="95"/>
      <c r="F215" s="209"/>
      <c r="G215" s="210"/>
      <c r="H215" s="76">
        <f>H216+H238+H241+H245+H258+H264+H261+H255</f>
        <v>5817.599999999999</v>
      </c>
      <c r="I215" s="202"/>
      <c r="J215" s="203"/>
      <c r="K215" s="203"/>
    </row>
    <row r="216" spans="1:9" s="204" customFormat="1" ht="41.25" customHeight="1">
      <c r="A216" s="109" t="s">
        <v>358</v>
      </c>
      <c r="B216" s="105" t="s">
        <v>73</v>
      </c>
      <c r="C216" s="106" t="s">
        <v>108</v>
      </c>
      <c r="D216" s="96" t="s">
        <v>288</v>
      </c>
      <c r="E216" s="107"/>
      <c r="F216" s="205"/>
      <c r="G216" s="206"/>
      <c r="H216" s="84">
        <f>H218+H224+H225+H227+H231</f>
        <v>3572.4</v>
      </c>
      <c r="I216" s="217"/>
    </row>
    <row r="217" spans="1:9" s="204" customFormat="1" ht="54" customHeight="1">
      <c r="A217" s="109" t="s">
        <v>205</v>
      </c>
      <c r="B217" s="105" t="s">
        <v>73</v>
      </c>
      <c r="C217" s="106" t="s">
        <v>108</v>
      </c>
      <c r="D217" s="96" t="s">
        <v>288</v>
      </c>
      <c r="E217" s="107">
        <v>240</v>
      </c>
      <c r="F217" s="205"/>
      <c r="G217" s="206"/>
      <c r="H217" s="84">
        <f>H218</f>
        <v>70</v>
      </c>
      <c r="I217" s="217"/>
    </row>
    <row r="218" spans="1:9" s="204" customFormat="1" ht="60" customHeight="1">
      <c r="A218" s="108" t="s">
        <v>112</v>
      </c>
      <c r="B218" s="105" t="s">
        <v>73</v>
      </c>
      <c r="C218" s="106" t="s">
        <v>108</v>
      </c>
      <c r="D218" s="96" t="s">
        <v>288</v>
      </c>
      <c r="E218" s="107">
        <v>240</v>
      </c>
      <c r="F218" s="205" t="s">
        <v>110</v>
      </c>
      <c r="G218" s="206" t="s">
        <v>113</v>
      </c>
      <c r="H218" s="84">
        <f>'Пр.3 '!H14</f>
        <v>70</v>
      </c>
      <c r="I218" s="217"/>
    </row>
    <row r="219" spans="1:9" s="204" customFormat="1" ht="62.25" customHeight="1" hidden="1">
      <c r="A219" s="77" t="s">
        <v>340</v>
      </c>
      <c r="B219" s="222" t="s">
        <v>73</v>
      </c>
      <c r="C219" s="223" t="s">
        <v>165</v>
      </c>
      <c r="D219" s="92" t="s">
        <v>280</v>
      </c>
      <c r="E219" s="224"/>
      <c r="F219" s="225"/>
      <c r="G219" s="226"/>
      <c r="H219" s="227"/>
      <c r="I219" s="217"/>
    </row>
    <row r="220" spans="1:9" s="204" customFormat="1" ht="56.25" customHeight="1" hidden="1">
      <c r="A220" s="71" t="s">
        <v>90</v>
      </c>
      <c r="B220" s="93" t="s">
        <v>73</v>
      </c>
      <c r="C220" s="94" t="s">
        <v>165</v>
      </c>
      <c r="D220" s="92" t="s">
        <v>280</v>
      </c>
      <c r="E220" s="95"/>
      <c r="F220" s="209"/>
      <c r="G220" s="210"/>
      <c r="H220" s="227">
        <f>H221</f>
        <v>0</v>
      </c>
      <c r="I220" s="228"/>
    </row>
    <row r="221" spans="1:9" s="204" customFormat="1" ht="41.25" customHeight="1" hidden="1">
      <c r="A221" s="108" t="s">
        <v>360</v>
      </c>
      <c r="B221" s="105" t="s">
        <v>73</v>
      </c>
      <c r="C221" s="106" t="s">
        <v>108</v>
      </c>
      <c r="D221" s="96" t="s">
        <v>280</v>
      </c>
      <c r="E221" s="107"/>
      <c r="F221" s="205"/>
      <c r="G221" s="206"/>
      <c r="H221" s="229">
        <f>H222</f>
        <v>0</v>
      </c>
      <c r="I221" s="228"/>
    </row>
    <row r="222" spans="1:9" s="204" customFormat="1" ht="18.75" customHeight="1" hidden="1">
      <c r="A222" s="77" t="s">
        <v>339</v>
      </c>
      <c r="B222" s="93" t="s">
        <v>73</v>
      </c>
      <c r="C222" s="94" t="s">
        <v>108</v>
      </c>
      <c r="D222" s="92" t="s">
        <v>281</v>
      </c>
      <c r="E222" s="95"/>
      <c r="F222" s="209"/>
      <c r="G222" s="210"/>
      <c r="H222" s="76"/>
      <c r="I222" s="217"/>
    </row>
    <row r="223" spans="1:9" s="204" customFormat="1" ht="49.5" customHeight="1">
      <c r="A223" s="108" t="s">
        <v>205</v>
      </c>
      <c r="B223" s="105" t="s">
        <v>73</v>
      </c>
      <c r="C223" s="106" t="s">
        <v>108</v>
      </c>
      <c r="D223" s="96" t="s">
        <v>288</v>
      </c>
      <c r="E223" s="107">
        <v>240</v>
      </c>
      <c r="F223" s="205"/>
      <c r="G223" s="206"/>
      <c r="H223" s="84">
        <f>H224</f>
        <v>479.5</v>
      </c>
      <c r="I223" s="217"/>
    </row>
    <row r="224" spans="1:11" s="204" customFormat="1" ht="66" customHeight="1">
      <c r="A224" s="108" t="s">
        <v>114</v>
      </c>
      <c r="B224" s="105" t="s">
        <v>73</v>
      </c>
      <c r="C224" s="106" t="s">
        <v>108</v>
      </c>
      <c r="D224" s="96" t="s">
        <v>288</v>
      </c>
      <c r="E224" s="107">
        <v>240</v>
      </c>
      <c r="F224" s="205" t="s">
        <v>110</v>
      </c>
      <c r="G224" s="206" t="s">
        <v>390</v>
      </c>
      <c r="H224" s="84">
        <f>'Пр.3 '!H42</f>
        <v>479.5</v>
      </c>
      <c r="I224" s="202"/>
      <c r="J224" s="203"/>
      <c r="K224" s="203"/>
    </row>
    <row r="225" spans="1:11" s="204" customFormat="1" ht="24" customHeight="1">
      <c r="A225" s="108" t="s">
        <v>545</v>
      </c>
      <c r="B225" s="105" t="s">
        <v>73</v>
      </c>
      <c r="C225" s="106" t="s">
        <v>108</v>
      </c>
      <c r="D225" s="96" t="s">
        <v>288</v>
      </c>
      <c r="E225" s="107">
        <v>830</v>
      </c>
      <c r="F225" s="205" t="s">
        <v>110</v>
      </c>
      <c r="G225" s="206" t="s">
        <v>115</v>
      </c>
      <c r="H225" s="84">
        <f>'Пр.3 '!H43</f>
        <v>10</v>
      </c>
      <c r="I225" s="202"/>
      <c r="J225" s="203"/>
      <c r="K225" s="203"/>
    </row>
    <row r="226" spans="1:11" s="204" customFormat="1" ht="32.25" customHeight="1">
      <c r="A226" s="108" t="s">
        <v>77</v>
      </c>
      <c r="B226" s="105" t="s">
        <v>73</v>
      </c>
      <c r="C226" s="106" t="s">
        <v>108</v>
      </c>
      <c r="D226" s="96" t="s">
        <v>521</v>
      </c>
      <c r="E226" s="107">
        <v>850</v>
      </c>
      <c r="F226" s="205"/>
      <c r="G226" s="206"/>
      <c r="H226" s="84">
        <f>H227</f>
        <v>6.4</v>
      </c>
      <c r="I226" s="202"/>
      <c r="J226" s="203"/>
      <c r="K226" s="203"/>
    </row>
    <row r="227" spans="1:11" s="204" customFormat="1" ht="69.75" customHeight="1">
      <c r="A227" s="108" t="s">
        <v>114</v>
      </c>
      <c r="B227" s="105" t="s">
        <v>73</v>
      </c>
      <c r="C227" s="106" t="s">
        <v>108</v>
      </c>
      <c r="D227" s="96" t="s">
        <v>288</v>
      </c>
      <c r="E227" s="107">
        <v>850</v>
      </c>
      <c r="F227" s="205" t="s">
        <v>110</v>
      </c>
      <c r="G227" s="206" t="s">
        <v>115</v>
      </c>
      <c r="H227" s="84">
        <f>'Пр.3 '!H44</f>
        <v>6.4</v>
      </c>
      <c r="I227" s="202"/>
      <c r="J227" s="203"/>
      <c r="K227" s="203"/>
    </row>
    <row r="228" spans="1:11" s="204" customFormat="1" ht="45.75" customHeight="1" hidden="1">
      <c r="A228" s="108" t="s">
        <v>553</v>
      </c>
      <c r="B228" s="105" t="s">
        <v>73</v>
      </c>
      <c r="C228" s="106" t="s">
        <v>108</v>
      </c>
      <c r="D228" s="96" t="s">
        <v>288</v>
      </c>
      <c r="E228" s="107">
        <v>110</v>
      </c>
      <c r="F228" s="205"/>
      <c r="G228" s="206"/>
      <c r="H228" s="84">
        <f>H229</f>
        <v>0</v>
      </c>
      <c r="I228" s="202"/>
      <c r="J228" s="203"/>
      <c r="K228" s="203"/>
    </row>
    <row r="229" spans="1:11" s="204" customFormat="1" ht="69.75" customHeight="1" hidden="1">
      <c r="A229" s="108" t="s">
        <v>114</v>
      </c>
      <c r="B229" s="105" t="s">
        <v>73</v>
      </c>
      <c r="C229" s="106" t="s">
        <v>108</v>
      </c>
      <c r="D229" s="96" t="s">
        <v>288</v>
      </c>
      <c r="E229" s="107">
        <v>110</v>
      </c>
      <c r="F229" s="205" t="s">
        <v>110</v>
      </c>
      <c r="G229" s="206" t="s">
        <v>115</v>
      </c>
      <c r="H229" s="84">
        <f>'Пр.3 '!H41</f>
        <v>0</v>
      </c>
      <c r="I229" s="202"/>
      <c r="J229" s="203"/>
      <c r="K229" s="203"/>
    </row>
    <row r="230" spans="1:11" s="204" customFormat="1" ht="63" customHeight="1">
      <c r="A230" s="108" t="s">
        <v>112</v>
      </c>
      <c r="B230" s="105" t="s">
        <v>73</v>
      </c>
      <c r="C230" s="106" t="s">
        <v>108</v>
      </c>
      <c r="D230" s="96" t="s">
        <v>288</v>
      </c>
      <c r="E230" s="107">
        <v>120</v>
      </c>
      <c r="F230" s="205"/>
      <c r="G230" s="206"/>
      <c r="H230" s="84">
        <f>H231</f>
        <v>3006.5</v>
      </c>
      <c r="I230" s="202"/>
      <c r="J230" s="203"/>
      <c r="K230" s="203"/>
    </row>
    <row r="231" spans="1:9" s="204" customFormat="1" ht="63">
      <c r="A231" s="108" t="s">
        <v>114</v>
      </c>
      <c r="B231" s="105" t="s">
        <v>73</v>
      </c>
      <c r="C231" s="106" t="s">
        <v>108</v>
      </c>
      <c r="D231" s="96" t="s">
        <v>288</v>
      </c>
      <c r="E231" s="107">
        <v>120</v>
      </c>
      <c r="F231" s="205" t="s">
        <v>110</v>
      </c>
      <c r="G231" s="206" t="s">
        <v>115</v>
      </c>
      <c r="H231" s="84">
        <f>'Пр.3 '!H39</f>
        <v>3006.5</v>
      </c>
      <c r="I231" s="217"/>
    </row>
    <row r="232" spans="1:11" s="204" customFormat="1" ht="39" customHeight="1" hidden="1">
      <c r="A232" s="108" t="s">
        <v>77</v>
      </c>
      <c r="B232" s="105" t="s">
        <v>73</v>
      </c>
      <c r="C232" s="106" t="s">
        <v>108</v>
      </c>
      <c r="D232" s="96" t="s">
        <v>288</v>
      </c>
      <c r="E232" s="107">
        <v>850</v>
      </c>
      <c r="F232" s="205"/>
      <c r="G232" s="206"/>
      <c r="H232" s="84">
        <f>H233</f>
        <v>0</v>
      </c>
      <c r="I232" s="202"/>
      <c r="J232" s="203"/>
      <c r="K232" s="203"/>
    </row>
    <row r="233" spans="1:9" s="204" customFormat="1" ht="78" customHeight="1" hidden="1">
      <c r="A233" s="108" t="s">
        <v>114</v>
      </c>
      <c r="B233" s="105" t="s">
        <v>73</v>
      </c>
      <c r="C233" s="106" t="s">
        <v>108</v>
      </c>
      <c r="D233" s="96" t="s">
        <v>288</v>
      </c>
      <c r="E233" s="107">
        <v>850</v>
      </c>
      <c r="F233" s="205" t="s">
        <v>110</v>
      </c>
      <c r="G233" s="206" t="s">
        <v>115</v>
      </c>
      <c r="H233" s="84">
        <v>0</v>
      </c>
      <c r="I233" s="217"/>
    </row>
    <row r="234" spans="1:9" s="204" customFormat="1" ht="28.5" customHeight="1" hidden="1">
      <c r="A234" s="165" t="s">
        <v>75</v>
      </c>
      <c r="B234" s="230" t="s">
        <v>73</v>
      </c>
      <c r="C234" s="231" t="s">
        <v>108</v>
      </c>
      <c r="D234" s="92" t="s">
        <v>280</v>
      </c>
      <c r="E234" s="232" t="s">
        <v>323</v>
      </c>
      <c r="F234" s="233" t="s">
        <v>110</v>
      </c>
      <c r="G234" s="234" t="s">
        <v>115</v>
      </c>
      <c r="H234" s="166"/>
      <c r="I234" s="217"/>
    </row>
    <row r="235" spans="1:9" s="204" customFormat="1" ht="40.5" customHeight="1" hidden="1">
      <c r="A235" s="77" t="s">
        <v>90</v>
      </c>
      <c r="B235" s="93" t="s">
        <v>73</v>
      </c>
      <c r="C235" s="94" t="s">
        <v>165</v>
      </c>
      <c r="D235" s="92" t="s">
        <v>280</v>
      </c>
      <c r="E235" s="95"/>
      <c r="F235" s="209"/>
      <c r="G235" s="210"/>
      <c r="H235" s="76">
        <v>0</v>
      </c>
      <c r="I235" s="217"/>
    </row>
    <row r="236" spans="1:9" s="204" customFormat="1" ht="25.5" customHeight="1" hidden="1">
      <c r="A236" s="77" t="s">
        <v>75</v>
      </c>
      <c r="B236" s="93" t="s">
        <v>73</v>
      </c>
      <c r="C236" s="94" t="s">
        <v>108</v>
      </c>
      <c r="D236" s="92" t="s">
        <v>280</v>
      </c>
      <c r="E236" s="95"/>
      <c r="F236" s="209"/>
      <c r="G236" s="210"/>
      <c r="H236" s="76">
        <v>0</v>
      </c>
      <c r="I236" s="217"/>
    </row>
    <row r="237" spans="1:9" s="204" customFormat="1" ht="24" customHeight="1" hidden="1">
      <c r="A237" s="108" t="s">
        <v>167</v>
      </c>
      <c r="B237" s="105">
        <v>67</v>
      </c>
      <c r="C237" s="106">
        <v>3</v>
      </c>
      <c r="D237" s="96" t="s">
        <v>281</v>
      </c>
      <c r="E237" s="107"/>
      <c r="F237" s="205"/>
      <c r="G237" s="206"/>
      <c r="H237" s="84"/>
      <c r="I237" s="217"/>
    </row>
    <row r="238" spans="1:9" s="204" customFormat="1" ht="33" customHeight="1">
      <c r="A238" s="108" t="s">
        <v>522</v>
      </c>
      <c r="B238" s="105" t="s">
        <v>73</v>
      </c>
      <c r="C238" s="106" t="s">
        <v>108</v>
      </c>
      <c r="D238" s="96" t="s">
        <v>452</v>
      </c>
      <c r="E238" s="107"/>
      <c r="F238" s="205"/>
      <c r="G238" s="206"/>
      <c r="H238" s="84">
        <f>H239</f>
        <v>1715</v>
      </c>
      <c r="I238" s="217"/>
    </row>
    <row r="239" spans="1:9" s="204" customFormat="1" ht="40.5" customHeight="1">
      <c r="A239" s="108" t="s">
        <v>206</v>
      </c>
      <c r="B239" s="105" t="s">
        <v>73</v>
      </c>
      <c r="C239" s="106" t="s">
        <v>108</v>
      </c>
      <c r="D239" s="96" t="s">
        <v>452</v>
      </c>
      <c r="E239" s="107">
        <v>120</v>
      </c>
      <c r="F239" s="205"/>
      <c r="G239" s="206"/>
      <c r="H239" s="84">
        <f>H240</f>
        <v>1715</v>
      </c>
      <c r="I239" s="217"/>
    </row>
    <row r="240" spans="1:9" s="204" customFormat="1" ht="75" customHeight="1">
      <c r="A240" s="108" t="s">
        <v>114</v>
      </c>
      <c r="B240" s="105" t="s">
        <v>73</v>
      </c>
      <c r="C240" s="106" t="s">
        <v>108</v>
      </c>
      <c r="D240" s="96" t="s">
        <v>452</v>
      </c>
      <c r="E240" s="107">
        <v>120</v>
      </c>
      <c r="F240" s="205" t="s">
        <v>110</v>
      </c>
      <c r="G240" s="206" t="s">
        <v>115</v>
      </c>
      <c r="H240" s="84">
        <f>'Пр.3 '!H54</f>
        <v>1715</v>
      </c>
      <c r="I240" s="217"/>
    </row>
    <row r="241" spans="1:9" s="204" customFormat="1" ht="68.25" customHeight="1">
      <c r="A241" s="108" t="s">
        <v>412</v>
      </c>
      <c r="B241" s="105" t="s">
        <v>73</v>
      </c>
      <c r="C241" s="106" t="s">
        <v>108</v>
      </c>
      <c r="D241" s="96" t="s">
        <v>334</v>
      </c>
      <c r="E241" s="107"/>
      <c r="F241" s="205"/>
      <c r="G241" s="206"/>
      <c r="H241" s="84">
        <f>H242</f>
        <v>269.9</v>
      </c>
      <c r="I241" s="217"/>
    </row>
    <row r="242" spans="1:9" s="204" customFormat="1" ht="27" customHeight="1">
      <c r="A242" s="108" t="s">
        <v>396</v>
      </c>
      <c r="B242" s="105" t="s">
        <v>73</v>
      </c>
      <c r="C242" s="106" t="s">
        <v>108</v>
      </c>
      <c r="D242" s="96" t="s">
        <v>334</v>
      </c>
      <c r="E242" s="107">
        <v>540</v>
      </c>
      <c r="F242" s="205"/>
      <c r="G242" s="206"/>
      <c r="H242" s="84">
        <f>H243</f>
        <v>269.9</v>
      </c>
      <c r="I242" s="217"/>
    </row>
    <row r="243" spans="1:9" s="204" customFormat="1" ht="60" customHeight="1">
      <c r="A243" s="108" t="s">
        <v>116</v>
      </c>
      <c r="B243" s="105" t="s">
        <v>73</v>
      </c>
      <c r="C243" s="106" t="s">
        <v>108</v>
      </c>
      <c r="D243" s="96" t="s">
        <v>334</v>
      </c>
      <c r="E243" s="107">
        <v>540</v>
      </c>
      <c r="F243" s="205" t="s">
        <v>110</v>
      </c>
      <c r="G243" s="206" t="s">
        <v>117</v>
      </c>
      <c r="H243" s="84">
        <f>'Пр.3 '!H64</f>
        <v>269.9</v>
      </c>
      <c r="I243" s="217"/>
    </row>
    <row r="244" spans="1:9" s="204" customFormat="1" ht="22.5" customHeight="1" hidden="1">
      <c r="A244" s="108" t="s">
        <v>167</v>
      </c>
      <c r="B244" s="105" t="s">
        <v>73</v>
      </c>
      <c r="C244" s="106" t="s">
        <v>108</v>
      </c>
      <c r="D244" s="96" t="s">
        <v>281</v>
      </c>
      <c r="E244" s="107"/>
      <c r="F244" s="205"/>
      <c r="G244" s="206"/>
      <c r="H244" s="84"/>
      <c r="I244" s="217"/>
    </row>
    <row r="245" spans="1:9" s="204" customFormat="1" ht="74.25" customHeight="1">
      <c r="A245" s="108" t="s">
        <v>411</v>
      </c>
      <c r="B245" s="105" t="s">
        <v>73</v>
      </c>
      <c r="C245" s="106" t="s">
        <v>108</v>
      </c>
      <c r="D245" s="96" t="s">
        <v>369</v>
      </c>
      <c r="E245" s="107"/>
      <c r="F245" s="205"/>
      <c r="G245" s="206"/>
      <c r="H245" s="84">
        <f>H246</f>
        <v>37</v>
      </c>
      <c r="I245" s="217"/>
    </row>
    <row r="246" spans="1:9" s="204" customFormat="1" ht="26.25" customHeight="1">
      <c r="A246" s="108" t="s">
        <v>396</v>
      </c>
      <c r="B246" s="105" t="s">
        <v>73</v>
      </c>
      <c r="C246" s="106" t="s">
        <v>108</v>
      </c>
      <c r="D246" s="96" t="s">
        <v>369</v>
      </c>
      <c r="E246" s="107">
        <v>540</v>
      </c>
      <c r="F246" s="205"/>
      <c r="G246" s="206"/>
      <c r="H246" s="84">
        <f>H247</f>
        <v>37</v>
      </c>
      <c r="I246" s="217"/>
    </row>
    <row r="247" spans="1:9" s="204" customFormat="1" ht="48.75" customHeight="1">
      <c r="A247" s="108" t="s">
        <v>116</v>
      </c>
      <c r="B247" s="105" t="s">
        <v>73</v>
      </c>
      <c r="C247" s="106" t="s">
        <v>108</v>
      </c>
      <c r="D247" s="96" t="s">
        <v>369</v>
      </c>
      <c r="E247" s="107">
        <v>540</v>
      </c>
      <c r="F247" s="205" t="s">
        <v>110</v>
      </c>
      <c r="G247" s="206" t="s">
        <v>117</v>
      </c>
      <c r="H247" s="84">
        <f>'Пр.3 '!H84</f>
        <v>37</v>
      </c>
      <c r="I247" s="217"/>
    </row>
    <row r="248" spans="1:9" s="204" customFormat="1" ht="42.75" customHeight="1" hidden="1">
      <c r="A248" s="108" t="s">
        <v>116</v>
      </c>
      <c r="B248" s="105"/>
      <c r="C248" s="106"/>
      <c r="D248" s="267"/>
      <c r="E248" s="107"/>
      <c r="F248" s="205"/>
      <c r="G248" s="206"/>
      <c r="H248" s="84"/>
      <c r="I248" s="217"/>
    </row>
    <row r="249" spans="1:8" s="217" customFormat="1" ht="20.25" customHeight="1" hidden="1">
      <c r="A249" s="77"/>
      <c r="B249" s="93"/>
      <c r="C249" s="94"/>
      <c r="D249" s="268"/>
      <c r="E249" s="95"/>
      <c r="F249" s="209"/>
      <c r="G249" s="210"/>
      <c r="H249" s="76">
        <f>H250</f>
        <v>0</v>
      </c>
    </row>
    <row r="250" spans="1:8" s="217" customFormat="1" ht="21" customHeight="1" hidden="1">
      <c r="A250" s="77"/>
      <c r="B250" s="93"/>
      <c r="C250" s="94"/>
      <c r="D250" s="268"/>
      <c r="E250" s="95"/>
      <c r="F250" s="209"/>
      <c r="G250" s="210"/>
      <c r="H250" s="76">
        <f>H251</f>
        <v>0</v>
      </c>
    </row>
    <row r="251" spans="1:8" s="217" customFormat="1" ht="21" customHeight="1" hidden="1">
      <c r="A251" s="77"/>
      <c r="B251" s="93"/>
      <c r="C251" s="94"/>
      <c r="D251" s="268"/>
      <c r="E251" s="95"/>
      <c r="F251" s="209"/>
      <c r="G251" s="210"/>
      <c r="H251" s="76"/>
    </row>
    <row r="252" spans="1:8" s="217" customFormat="1" ht="47.25" customHeight="1" hidden="1">
      <c r="A252" s="108" t="s">
        <v>522</v>
      </c>
      <c r="B252" s="105" t="s">
        <v>73</v>
      </c>
      <c r="C252" s="106" t="s">
        <v>108</v>
      </c>
      <c r="D252" s="267" t="s">
        <v>452</v>
      </c>
      <c r="E252" s="107"/>
      <c r="F252" s="205"/>
      <c r="G252" s="206"/>
      <c r="H252" s="84">
        <f>H253</f>
        <v>0</v>
      </c>
    </row>
    <row r="253" spans="1:8" s="217" customFormat="1" ht="42" customHeight="1" hidden="1">
      <c r="A253" s="108" t="s">
        <v>206</v>
      </c>
      <c r="B253" s="105" t="s">
        <v>73</v>
      </c>
      <c r="C253" s="106" t="s">
        <v>108</v>
      </c>
      <c r="D253" s="267" t="s">
        <v>452</v>
      </c>
      <c r="E253" s="107">
        <v>120</v>
      </c>
      <c r="F253" s="205"/>
      <c r="G253" s="206"/>
      <c r="H253" s="84">
        <v>0</v>
      </c>
    </row>
    <row r="254" spans="1:8" s="217" customFormat="1" ht="83.25" customHeight="1" hidden="1">
      <c r="A254" s="108" t="s">
        <v>114</v>
      </c>
      <c r="B254" s="105" t="s">
        <v>73</v>
      </c>
      <c r="C254" s="106" t="s">
        <v>108</v>
      </c>
      <c r="D254" s="267" t="s">
        <v>452</v>
      </c>
      <c r="E254" s="107">
        <v>120</v>
      </c>
      <c r="F254" s="205" t="s">
        <v>110</v>
      </c>
      <c r="G254" s="206" t="s">
        <v>115</v>
      </c>
      <c r="H254" s="84">
        <v>0</v>
      </c>
    </row>
    <row r="255" spans="1:8" s="217" customFormat="1" ht="83.25" customHeight="1">
      <c r="A255" s="108" t="s">
        <v>568</v>
      </c>
      <c r="B255" s="105" t="s">
        <v>73</v>
      </c>
      <c r="C255" s="106" t="s">
        <v>108</v>
      </c>
      <c r="D255" s="96" t="s">
        <v>569</v>
      </c>
      <c r="E255" s="107"/>
      <c r="F255" s="205"/>
      <c r="G255" s="206"/>
      <c r="H255" s="84">
        <f>H256</f>
        <v>28.5</v>
      </c>
    </row>
    <row r="256" spans="1:8" s="217" customFormat="1" ht="42" customHeight="1">
      <c r="A256" s="108" t="s">
        <v>206</v>
      </c>
      <c r="B256" s="105" t="s">
        <v>73</v>
      </c>
      <c r="C256" s="106" t="s">
        <v>108</v>
      </c>
      <c r="D256" s="96" t="s">
        <v>569</v>
      </c>
      <c r="E256" s="107">
        <v>120</v>
      </c>
      <c r="F256" s="205"/>
      <c r="G256" s="206"/>
      <c r="H256" s="84">
        <f>H257</f>
        <v>28.5</v>
      </c>
    </row>
    <row r="257" spans="1:8" s="217" customFormat="1" ht="78" customHeight="1">
      <c r="A257" s="108" t="s">
        <v>114</v>
      </c>
      <c r="B257" s="105" t="s">
        <v>73</v>
      </c>
      <c r="C257" s="106" t="s">
        <v>108</v>
      </c>
      <c r="D257" s="96" t="s">
        <v>569</v>
      </c>
      <c r="E257" s="107">
        <v>120</v>
      </c>
      <c r="F257" s="205" t="s">
        <v>110</v>
      </c>
      <c r="G257" s="206" t="s">
        <v>115</v>
      </c>
      <c r="H257" s="84">
        <f>'Пр.3 '!H52</f>
        <v>28.5</v>
      </c>
    </row>
    <row r="258" spans="1:8" s="217" customFormat="1" ht="83.25" customHeight="1">
      <c r="A258" s="108" t="s">
        <v>544</v>
      </c>
      <c r="B258" s="105" t="s">
        <v>73</v>
      </c>
      <c r="C258" s="106" t="s">
        <v>108</v>
      </c>
      <c r="D258" s="80" t="s">
        <v>543</v>
      </c>
      <c r="E258" s="107"/>
      <c r="F258" s="205"/>
      <c r="G258" s="206"/>
      <c r="H258" s="84">
        <f>H259</f>
        <v>120</v>
      </c>
    </row>
    <row r="259" spans="1:8" s="217" customFormat="1" ht="45.75" customHeight="1">
      <c r="A259" s="108" t="s">
        <v>205</v>
      </c>
      <c r="B259" s="105" t="s">
        <v>73</v>
      </c>
      <c r="C259" s="106" t="s">
        <v>108</v>
      </c>
      <c r="D259" s="80" t="s">
        <v>543</v>
      </c>
      <c r="E259" s="107">
        <v>240</v>
      </c>
      <c r="F259" s="205"/>
      <c r="G259" s="206"/>
      <c r="H259" s="84">
        <f>H260</f>
        <v>120</v>
      </c>
    </row>
    <row r="260" spans="1:8" s="217" customFormat="1" ht="69.75" customHeight="1">
      <c r="A260" s="108" t="s">
        <v>114</v>
      </c>
      <c r="B260" s="105" t="s">
        <v>73</v>
      </c>
      <c r="C260" s="106" t="s">
        <v>108</v>
      </c>
      <c r="D260" s="80" t="s">
        <v>543</v>
      </c>
      <c r="E260" s="107">
        <v>240</v>
      </c>
      <c r="F260" s="205" t="s">
        <v>110</v>
      </c>
      <c r="G260" s="206" t="s">
        <v>115</v>
      </c>
      <c r="H260" s="84">
        <f>'Пр.3 '!H56</f>
        <v>120</v>
      </c>
    </row>
    <row r="261" spans="1:8" s="217" customFormat="1" ht="85.5" customHeight="1">
      <c r="A261" s="108" t="s">
        <v>559</v>
      </c>
      <c r="B261" s="105" t="s">
        <v>73</v>
      </c>
      <c r="C261" s="106" t="s">
        <v>108</v>
      </c>
      <c r="D261" s="80" t="s">
        <v>565</v>
      </c>
      <c r="E261" s="107"/>
      <c r="F261" s="205"/>
      <c r="G261" s="206"/>
      <c r="H261" s="84">
        <f>H262</f>
        <v>71.3</v>
      </c>
    </row>
    <row r="262" spans="1:8" s="217" customFormat="1" ht="46.5" customHeight="1">
      <c r="A262" s="108" t="s">
        <v>206</v>
      </c>
      <c r="B262" s="105" t="s">
        <v>73</v>
      </c>
      <c r="C262" s="106" t="s">
        <v>108</v>
      </c>
      <c r="D262" s="80" t="s">
        <v>565</v>
      </c>
      <c r="E262" s="107">
        <v>120</v>
      </c>
      <c r="F262" s="205"/>
      <c r="G262" s="206"/>
      <c r="H262" s="84">
        <f>H263</f>
        <v>71.3</v>
      </c>
    </row>
    <row r="263" spans="1:8" s="217" customFormat="1" ht="69.75" customHeight="1">
      <c r="A263" s="108" t="s">
        <v>114</v>
      </c>
      <c r="B263" s="105" t="s">
        <v>73</v>
      </c>
      <c r="C263" s="106" t="s">
        <v>108</v>
      </c>
      <c r="D263" s="80" t="s">
        <v>565</v>
      </c>
      <c r="E263" s="107">
        <v>120</v>
      </c>
      <c r="F263" s="205" t="s">
        <v>110</v>
      </c>
      <c r="G263" s="206" t="s">
        <v>115</v>
      </c>
      <c r="H263" s="84">
        <f>'Пр.3 '!H58</f>
        <v>71.3</v>
      </c>
    </row>
    <row r="264" spans="1:8" s="217" customFormat="1" ht="86.25" customHeight="1">
      <c r="A264" s="108" t="s">
        <v>413</v>
      </c>
      <c r="B264" s="105" t="s">
        <v>73</v>
      </c>
      <c r="C264" s="106" t="s">
        <v>108</v>
      </c>
      <c r="D264" s="96" t="s">
        <v>352</v>
      </c>
      <c r="E264" s="107"/>
      <c r="F264" s="205"/>
      <c r="G264" s="206"/>
      <c r="H264" s="84">
        <f>H266+H268</f>
        <v>3.5</v>
      </c>
    </row>
    <row r="265" spans="1:8" s="217" customFormat="1" ht="42.75" customHeight="1" hidden="1">
      <c r="A265" s="108" t="s">
        <v>206</v>
      </c>
      <c r="B265" s="105" t="s">
        <v>73</v>
      </c>
      <c r="C265" s="106" t="s">
        <v>108</v>
      </c>
      <c r="D265" s="96" t="s">
        <v>352</v>
      </c>
      <c r="E265" s="107">
        <v>120</v>
      </c>
      <c r="F265" s="205"/>
      <c r="G265" s="206"/>
      <c r="H265" s="84">
        <f>H266</f>
        <v>0</v>
      </c>
    </row>
    <row r="266" spans="1:8" s="217" customFormat="1" ht="26.25" customHeight="1" hidden="1">
      <c r="A266" s="108" t="s">
        <v>122</v>
      </c>
      <c r="B266" s="105" t="s">
        <v>73</v>
      </c>
      <c r="C266" s="106" t="s">
        <v>108</v>
      </c>
      <c r="D266" s="96" t="s">
        <v>352</v>
      </c>
      <c r="E266" s="107">
        <v>120</v>
      </c>
      <c r="F266" s="205" t="s">
        <v>110</v>
      </c>
      <c r="G266" s="206" t="s">
        <v>66</v>
      </c>
      <c r="H266" s="84">
        <f>'Пр.3 '!H128</f>
        <v>0</v>
      </c>
    </row>
    <row r="267" spans="1:8" s="217" customFormat="1" ht="46.5" customHeight="1">
      <c r="A267" s="108" t="s">
        <v>205</v>
      </c>
      <c r="B267" s="105" t="s">
        <v>73</v>
      </c>
      <c r="C267" s="106" t="s">
        <v>108</v>
      </c>
      <c r="D267" s="96" t="s">
        <v>352</v>
      </c>
      <c r="E267" s="107">
        <v>240</v>
      </c>
      <c r="F267" s="205"/>
      <c r="G267" s="206"/>
      <c r="H267" s="84">
        <f>H268</f>
        <v>3.5</v>
      </c>
    </row>
    <row r="268" spans="1:8" s="217" customFormat="1" ht="30" customHeight="1">
      <c r="A268" s="109" t="s">
        <v>122</v>
      </c>
      <c r="B268" s="105">
        <v>67</v>
      </c>
      <c r="C268" s="106">
        <v>3</v>
      </c>
      <c r="D268" s="96" t="s">
        <v>352</v>
      </c>
      <c r="E268" s="107">
        <v>240</v>
      </c>
      <c r="F268" s="205" t="s">
        <v>110</v>
      </c>
      <c r="G268" s="206" t="s">
        <v>66</v>
      </c>
      <c r="H268" s="84">
        <f>'Пр.3 '!H135</f>
        <v>3.5</v>
      </c>
    </row>
    <row r="269" spans="1:8" s="217" customFormat="1" ht="27" customHeight="1" hidden="1">
      <c r="A269" s="108" t="s">
        <v>122</v>
      </c>
      <c r="B269" s="105" t="s">
        <v>73</v>
      </c>
      <c r="C269" s="106" t="s">
        <v>108</v>
      </c>
      <c r="D269" s="96" t="s">
        <v>352</v>
      </c>
      <c r="E269" s="136" t="s">
        <v>323</v>
      </c>
      <c r="F269" s="205" t="s">
        <v>110</v>
      </c>
      <c r="G269" s="206" t="s">
        <v>66</v>
      </c>
      <c r="H269" s="84">
        <v>0</v>
      </c>
    </row>
    <row r="270" spans="1:9" s="204" customFormat="1" ht="31.5">
      <c r="A270" s="127" t="s">
        <v>344</v>
      </c>
      <c r="B270" s="128" t="s">
        <v>80</v>
      </c>
      <c r="C270" s="130" t="s">
        <v>165</v>
      </c>
      <c r="D270" s="129" t="s">
        <v>280</v>
      </c>
      <c r="E270" s="199"/>
      <c r="F270" s="200"/>
      <c r="G270" s="201"/>
      <c r="H270" s="131">
        <f>H271</f>
        <v>3155.3</v>
      </c>
      <c r="I270" s="217"/>
    </row>
    <row r="271" spans="1:9" s="204" customFormat="1" ht="21" customHeight="1">
      <c r="A271" s="110" t="s">
        <v>339</v>
      </c>
      <c r="B271" s="93" t="s">
        <v>80</v>
      </c>
      <c r="C271" s="94" t="s">
        <v>81</v>
      </c>
      <c r="D271" s="92" t="s">
        <v>280</v>
      </c>
      <c r="E271" s="95"/>
      <c r="F271" s="205"/>
      <c r="G271" s="206"/>
      <c r="H271" s="76">
        <f>H272</f>
        <v>3155.3</v>
      </c>
      <c r="I271" s="217"/>
    </row>
    <row r="272" spans="1:9" s="204" customFormat="1" ht="22.5" customHeight="1">
      <c r="A272" s="110" t="s">
        <v>339</v>
      </c>
      <c r="B272" s="93" t="s">
        <v>80</v>
      </c>
      <c r="C272" s="94" t="s">
        <v>81</v>
      </c>
      <c r="D272" s="92" t="s">
        <v>281</v>
      </c>
      <c r="E272" s="95"/>
      <c r="F272" s="205"/>
      <c r="G272" s="206"/>
      <c r="H272" s="76">
        <f>H273+H276+H297+H300+H303+H308+H311+H314+H317+H336</f>
        <v>3155.3</v>
      </c>
      <c r="I272" s="217"/>
    </row>
    <row r="273" spans="1:9" s="204" customFormat="1" ht="39.75" customHeight="1">
      <c r="A273" s="109" t="s">
        <v>14</v>
      </c>
      <c r="B273" s="105" t="s">
        <v>80</v>
      </c>
      <c r="C273" s="106" t="s">
        <v>81</v>
      </c>
      <c r="D273" s="96" t="s">
        <v>329</v>
      </c>
      <c r="E273" s="107"/>
      <c r="F273" s="106"/>
      <c r="G273" s="206"/>
      <c r="H273" s="84">
        <f>H275</f>
        <v>761.2</v>
      </c>
      <c r="I273" s="217"/>
    </row>
    <row r="274" spans="1:9" s="204" customFormat="1" ht="38.25" customHeight="1">
      <c r="A274" s="109" t="s">
        <v>208</v>
      </c>
      <c r="B274" s="105" t="s">
        <v>80</v>
      </c>
      <c r="C274" s="106" t="s">
        <v>81</v>
      </c>
      <c r="D274" s="96" t="s">
        <v>329</v>
      </c>
      <c r="E274" s="107">
        <v>320</v>
      </c>
      <c r="F274" s="106"/>
      <c r="G274" s="206"/>
      <c r="H274" s="84">
        <f>H275</f>
        <v>761.2</v>
      </c>
      <c r="I274" s="217"/>
    </row>
    <row r="275" spans="1:11" s="212" customFormat="1" ht="21.75" customHeight="1">
      <c r="A275" s="109" t="s">
        <v>147</v>
      </c>
      <c r="B275" s="105" t="s">
        <v>80</v>
      </c>
      <c r="C275" s="106" t="s">
        <v>81</v>
      </c>
      <c r="D275" s="96" t="s">
        <v>329</v>
      </c>
      <c r="E275" s="107">
        <v>320</v>
      </c>
      <c r="F275" s="205" t="s">
        <v>127</v>
      </c>
      <c r="G275" s="206" t="s">
        <v>110</v>
      </c>
      <c r="H275" s="84">
        <f>'Пр.3 '!H528</f>
        <v>761.2</v>
      </c>
      <c r="I275" s="202"/>
      <c r="J275" s="211"/>
      <c r="K275" s="211"/>
    </row>
    <row r="276" spans="1:11" s="212" customFormat="1" ht="48.75" customHeight="1">
      <c r="A276" s="109" t="s">
        <v>349</v>
      </c>
      <c r="B276" s="105" t="s">
        <v>80</v>
      </c>
      <c r="C276" s="106" t="s">
        <v>81</v>
      </c>
      <c r="D276" s="96" t="s">
        <v>332</v>
      </c>
      <c r="E276" s="107"/>
      <c r="F276" s="106"/>
      <c r="G276" s="206"/>
      <c r="H276" s="84">
        <f>H278</f>
        <v>90.8</v>
      </c>
      <c r="I276" s="202"/>
      <c r="J276" s="211"/>
      <c r="K276" s="211"/>
    </row>
    <row r="277" spans="1:11" s="212" customFormat="1" ht="51" customHeight="1">
      <c r="A277" s="109" t="s">
        <v>207</v>
      </c>
      <c r="B277" s="105" t="s">
        <v>80</v>
      </c>
      <c r="C277" s="106" t="s">
        <v>81</v>
      </c>
      <c r="D277" s="96" t="s">
        <v>332</v>
      </c>
      <c r="E277" s="107">
        <v>810</v>
      </c>
      <c r="F277" s="106"/>
      <c r="G277" s="206"/>
      <c r="H277" s="84">
        <f>H278</f>
        <v>90.8</v>
      </c>
      <c r="I277" s="202"/>
      <c r="J277" s="211"/>
      <c r="K277" s="211"/>
    </row>
    <row r="278" spans="1:11" s="212" customFormat="1" ht="23.25" customHeight="1">
      <c r="A278" s="109" t="s">
        <v>395</v>
      </c>
      <c r="B278" s="105" t="s">
        <v>80</v>
      </c>
      <c r="C278" s="106" t="s">
        <v>81</v>
      </c>
      <c r="D278" s="96" t="s">
        <v>332</v>
      </c>
      <c r="E278" s="136" t="s">
        <v>10</v>
      </c>
      <c r="F278" s="106" t="s">
        <v>137</v>
      </c>
      <c r="G278" s="206" t="s">
        <v>140</v>
      </c>
      <c r="H278" s="84">
        <f>'Пр.3 '!H386</f>
        <v>90.8</v>
      </c>
      <c r="I278" s="202"/>
      <c r="J278" s="211"/>
      <c r="K278" s="211"/>
    </row>
    <row r="279" spans="1:9" s="204" customFormat="1" ht="17.25" customHeight="1" hidden="1">
      <c r="A279" s="109" t="s">
        <v>375</v>
      </c>
      <c r="B279" s="105" t="s">
        <v>80</v>
      </c>
      <c r="C279" s="106" t="s">
        <v>81</v>
      </c>
      <c r="D279" s="96" t="s">
        <v>374</v>
      </c>
      <c r="E279" s="107">
        <v>850</v>
      </c>
      <c r="F279" s="106"/>
      <c r="G279" s="206"/>
      <c r="H279" s="84">
        <f>H280</f>
        <v>0</v>
      </c>
      <c r="I279" s="217"/>
    </row>
    <row r="280" spans="1:11" s="212" customFormat="1" ht="24.75" customHeight="1" hidden="1">
      <c r="A280" s="109" t="s">
        <v>122</v>
      </c>
      <c r="B280" s="105" t="s">
        <v>80</v>
      </c>
      <c r="C280" s="106" t="s">
        <v>81</v>
      </c>
      <c r="D280" s="96" t="s">
        <v>374</v>
      </c>
      <c r="E280" s="107">
        <v>850</v>
      </c>
      <c r="F280" s="205" t="s">
        <v>110</v>
      </c>
      <c r="G280" s="206" t="s">
        <v>66</v>
      </c>
      <c r="H280" s="84">
        <v>0</v>
      </c>
      <c r="I280" s="202"/>
      <c r="J280" s="211"/>
      <c r="K280" s="211"/>
    </row>
    <row r="281" spans="1:11" s="204" customFormat="1" ht="21" customHeight="1" hidden="1">
      <c r="A281" s="111" t="s">
        <v>57</v>
      </c>
      <c r="B281" s="93" t="s">
        <v>80</v>
      </c>
      <c r="C281" s="94" t="s">
        <v>165</v>
      </c>
      <c r="D281" s="92" t="s">
        <v>280</v>
      </c>
      <c r="E281" s="136"/>
      <c r="F281" s="106"/>
      <c r="G281" s="206"/>
      <c r="H281" s="84" t="e">
        <f>H282</f>
        <v>#REF!</v>
      </c>
      <c r="I281" s="202"/>
      <c r="J281" s="203"/>
      <c r="K281" s="203"/>
    </row>
    <row r="282" spans="1:11" s="204" customFormat="1" ht="21" customHeight="1" hidden="1">
      <c r="A282" s="111" t="s">
        <v>344</v>
      </c>
      <c r="B282" s="93" t="s">
        <v>80</v>
      </c>
      <c r="C282" s="94" t="s">
        <v>165</v>
      </c>
      <c r="D282" s="92" t="s">
        <v>280</v>
      </c>
      <c r="E282" s="136"/>
      <c r="F282" s="106"/>
      <c r="G282" s="206"/>
      <c r="H282" s="84" t="e">
        <f>H283</f>
        <v>#REF!</v>
      </c>
      <c r="I282" s="202"/>
      <c r="J282" s="203"/>
      <c r="K282" s="203"/>
    </row>
    <row r="283" spans="1:11" s="204" customFormat="1" ht="21" customHeight="1" hidden="1">
      <c r="A283" s="111" t="s">
        <v>339</v>
      </c>
      <c r="B283" s="105" t="s">
        <v>80</v>
      </c>
      <c r="C283" s="106" t="s">
        <v>81</v>
      </c>
      <c r="D283" s="96" t="s">
        <v>280</v>
      </c>
      <c r="E283" s="136"/>
      <c r="F283" s="106"/>
      <c r="G283" s="206"/>
      <c r="H283" s="84" t="e">
        <f>H284</f>
        <v>#REF!</v>
      </c>
      <c r="I283" s="202"/>
      <c r="J283" s="203"/>
      <c r="K283" s="203"/>
    </row>
    <row r="284" spans="1:11" s="204" customFormat="1" ht="21" customHeight="1" hidden="1">
      <c r="A284" s="111" t="s">
        <v>350</v>
      </c>
      <c r="B284" s="105" t="s">
        <v>80</v>
      </c>
      <c r="C284" s="106" t="s">
        <v>81</v>
      </c>
      <c r="D284" s="96" t="s">
        <v>281</v>
      </c>
      <c r="E284" s="136"/>
      <c r="F284" s="106"/>
      <c r="G284" s="206"/>
      <c r="H284" s="84" t="e">
        <f>H285</f>
        <v>#REF!</v>
      </c>
      <c r="I284" s="202"/>
      <c r="J284" s="203"/>
      <c r="K284" s="203"/>
    </row>
    <row r="285" spans="1:11" s="204" customFormat="1" ht="42" customHeight="1" hidden="1">
      <c r="A285" s="60" t="s">
        <v>353</v>
      </c>
      <c r="B285" s="105" t="s">
        <v>80</v>
      </c>
      <c r="C285" s="106" t="s">
        <v>81</v>
      </c>
      <c r="D285" s="96" t="s">
        <v>351</v>
      </c>
      <c r="E285" s="136"/>
      <c r="F285" s="106"/>
      <c r="G285" s="206"/>
      <c r="H285" s="84" t="e">
        <f>H286</f>
        <v>#REF!</v>
      </c>
      <c r="I285" s="202"/>
      <c r="J285" s="203"/>
      <c r="K285" s="203"/>
    </row>
    <row r="286" spans="1:11" s="204" customFormat="1" ht="37.5" customHeight="1" hidden="1">
      <c r="A286" s="112" t="s">
        <v>206</v>
      </c>
      <c r="B286" s="105" t="s">
        <v>80</v>
      </c>
      <c r="C286" s="106" t="s">
        <v>81</v>
      </c>
      <c r="D286" s="96" t="s">
        <v>351</v>
      </c>
      <c r="E286" s="107">
        <v>120</v>
      </c>
      <c r="F286" s="106"/>
      <c r="G286" s="206"/>
      <c r="H286" s="84" t="e">
        <f>'Пр.3 '!#REF!</f>
        <v>#REF!</v>
      </c>
      <c r="I286" s="202"/>
      <c r="J286" s="203"/>
      <c r="K286" s="203"/>
    </row>
    <row r="287" spans="1:11" s="204" customFormat="1" ht="21" customHeight="1" hidden="1">
      <c r="A287" s="235" t="s">
        <v>354</v>
      </c>
      <c r="B287" s="236" t="s">
        <v>80</v>
      </c>
      <c r="C287" s="237" t="s">
        <v>81</v>
      </c>
      <c r="D287" s="238" t="s">
        <v>351</v>
      </c>
      <c r="E287" s="239" t="s">
        <v>355</v>
      </c>
      <c r="F287" s="237" t="s">
        <v>140</v>
      </c>
      <c r="G287" s="240" t="s">
        <v>113</v>
      </c>
      <c r="H287" s="241" t="e">
        <f>H281</f>
        <v>#REF!</v>
      </c>
      <c r="I287" s="202"/>
      <c r="J287" s="203"/>
      <c r="K287" s="203"/>
    </row>
    <row r="288" spans="1:9" s="204" customFormat="1" ht="37.5" customHeight="1" hidden="1">
      <c r="A288" s="98" t="s">
        <v>341</v>
      </c>
      <c r="B288" s="73" t="s">
        <v>80</v>
      </c>
      <c r="C288" s="74" t="s">
        <v>165</v>
      </c>
      <c r="D288" s="72" t="s">
        <v>280</v>
      </c>
      <c r="E288" s="83"/>
      <c r="F288" s="106"/>
      <c r="G288" s="206"/>
      <c r="H288" s="76" t="e">
        <f>H289</f>
        <v>#REF!</v>
      </c>
      <c r="I288" s="217"/>
    </row>
    <row r="289" spans="1:9" s="204" customFormat="1" ht="20.25" customHeight="1" hidden="1">
      <c r="A289" s="98" t="s">
        <v>339</v>
      </c>
      <c r="B289" s="73" t="s">
        <v>80</v>
      </c>
      <c r="C289" s="74" t="s">
        <v>81</v>
      </c>
      <c r="D289" s="72" t="s">
        <v>280</v>
      </c>
      <c r="E289" s="75"/>
      <c r="F289" s="106"/>
      <c r="G289" s="206"/>
      <c r="H289" s="76" t="e">
        <f>H290</f>
        <v>#REF!</v>
      </c>
      <c r="I289" s="217"/>
    </row>
    <row r="290" spans="1:9" s="204" customFormat="1" ht="18.75" customHeight="1" hidden="1">
      <c r="A290" s="98" t="s">
        <v>339</v>
      </c>
      <c r="B290" s="73" t="s">
        <v>80</v>
      </c>
      <c r="C290" s="74" t="s">
        <v>81</v>
      </c>
      <c r="D290" s="72" t="s">
        <v>281</v>
      </c>
      <c r="E290" s="75"/>
      <c r="F290" s="94"/>
      <c r="G290" s="210"/>
      <c r="H290" s="76" t="e">
        <f>H291</f>
        <v>#REF!</v>
      </c>
      <c r="I290" s="217"/>
    </row>
    <row r="291" spans="1:9" s="204" customFormat="1" ht="39.75" customHeight="1" hidden="1">
      <c r="A291" s="78" t="s">
        <v>315</v>
      </c>
      <c r="B291" s="81" t="s">
        <v>80</v>
      </c>
      <c r="C291" s="82" t="s">
        <v>81</v>
      </c>
      <c r="D291" s="80" t="s">
        <v>316</v>
      </c>
      <c r="E291" s="83"/>
      <c r="F291" s="94"/>
      <c r="G291" s="210"/>
      <c r="H291" s="84" t="e">
        <f>H292</f>
        <v>#REF!</v>
      </c>
      <c r="I291" s="217"/>
    </row>
    <row r="292" spans="1:9" s="204" customFormat="1" ht="39" customHeight="1" hidden="1">
      <c r="A292" s="78" t="s">
        <v>205</v>
      </c>
      <c r="B292" s="81" t="s">
        <v>80</v>
      </c>
      <c r="C292" s="82" t="s">
        <v>81</v>
      </c>
      <c r="D292" s="80" t="s">
        <v>316</v>
      </c>
      <c r="E292" s="83">
        <v>240</v>
      </c>
      <c r="F292" s="106"/>
      <c r="G292" s="206"/>
      <c r="H292" s="84" t="e">
        <f>'Пр.3 '!#REF!</f>
        <v>#REF!</v>
      </c>
      <c r="I292" s="217"/>
    </row>
    <row r="293" spans="1:9" s="204" customFormat="1" ht="59.25" customHeight="1" hidden="1">
      <c r="A293" s="242" t="s">
        <v>124</v>
      </c>
      <c r="B293" s="236" t="s">
        <v>80</v>
      </c>
      <c r="C293" s="237" t="s">
        <v>81</v>
      </c>
      <c r="D293" s="238" t="s">
        <v>316</v>
      </c>
      <c r="E293" s="243">
        <v>240</v>
      </c>
      <c r="F293" s="237" t="s">
        <v>113</v>
      </c>
      <c r="G293" s="240" t="s">
        <v>125</v>
      </c>
      <c r="H293" s="241" t="e">
        <f>H288</f>
        <v>#REF!</v>
      </c>
      <c r="I293" s="217"/>
    </row>
    <row r="294" spans="1:9" s="204" customFormat="1" ht="37.5" customHeight="1" hidden="1">
      <c r="A294" s="108" t="s">
        <v>449</v>
      </c>
      <c r="B294" s="105" t="s">
        <v>80</v>
      </c>
      <c r="C294" s="106" t="s">
        <v>81</v>
      </c>
      <c r="D294" s="96" t="s">
        <v>447</v>
      </c>
      <c r="E294" s="107"/>
      <c r="F294" s="106"/>
      <c r="G294" s="206"/>
      <c r="H294" s="84">
        <f>H295</f>
        <v>0</v>
      </c>
      <c r="I294" s="217"/>
    </row>
    <row r="295" spans="1:9" s="204" customFormat="1" ht="59.25" customHeight="1" hidden="1">
      <c r="A295" s="108" t="s">
        <v>205</v>
      </c>
      <c r="B295" s="105" t="s">
        <v>80</v>
      </c>
      <c r="C295" s="106" t="s">
        <v>81</v>
      </c>
      <c r="D295" s="96" t="s">
        <v>447</v>
      </c>
      <c r="E295" s="107">
        <v>240</v>
      </c>
      <c r="F295" s="106"/>
      <c r="G295" s="206"/>
      <c r="H295" s="84">
        <f>H296</f>
        <v>0</v>
      </c>
      <c r="I295" s="217"/>
    </row>
    <row r="296" spans="1:9" s="204" customFormat="1" ht="28.5" customHeight="1" hidden="1">
      <c r="A296" s="108" t="s">
        <v>138</v>
      </c>
      <c r="B296" s="105" t="s">
        <v>80</v>
      </c>
      <c r="C296" s="106" t="s">
        <v>81</v>
      </c>
      <c r="D296" s="96" t="s">
        <v>447</v>
      </c>
      <c r="E296" s="107">
        <v>240</v>
      </c>
      <c r="F296" s="106" t="s">
        <v>137</v>
      </c>
      <c r="G296" s="206" t="s">
        <v>110</v>
      </c>
      <c r="H296" s="84">
        <v>0</v>
      </c>
      <c r="I296" s="217"/>
    </row>
    <row r="297" spans="1:9" s="204" customFormat="1" ht="38.25" customHeight="1">
      <c r="A297" s="108" t="s">
        <v>462</v>
      </c>
      <c r="B297" s="105" t="s">
        <v>80</v>
      </c>
      <c r="C297" s="106" t="s">
        <v>81</v>
      </c>
      <c r="D297" s="96" t="s">
        <v>447</v>
      </c>
      <c r="E297" s="107"/>
      <c r="F297" s="106"/>
      <c r="G297" s="206"/>
      <c r="H297" s="84">
        <f>H298</f>
        <v>0</v>
      </c>
      <c r="I297" s="217"/>
    </row>
    <row r="298" spans="1:9" s="204" customFormat="1" ht="28.5" customHeight="1">
      <c r="A298" s="108" t="s">
        <v>200</v>
      </c>
      <c r="B298" s="105" t="s">
        <v>80</v>
      </c>
      <c r="C298" s="106" t="s">
        <v>81</v>
      </c>
      <c r="D298" s="96" t="s">
        <v>447</v>
      </c>
      <c r="E298" s="107">
        <v>870</v>
      </c>
      <c r="F298" s="106"/>
      <c r="G298" s="206"/>
      <c r="H298" s="84">
        <f>H299</f>
        <v>0</v>
      </c>
      <c r="I298" s="217"/>
    </row>
    <row r="299" spans="1:9" s="204" customFormat="1" ht="28.5" customHeight="1">
      <c r="A299" s="108" t="s">
        <v>122</v>
      </c>
      <c r="B299" s="105" t="s">
        <v>80</v>
      </c>
      <c r="C299" s="106" t="s">
        <v>81</v>
      </c>
      <c r="D299" s="96" t="s">
        <v>447</v>
      </c>
      <c r="E299" s="107">
        <v>870</v>
      </c>
      <c r="F299" s="106" t="s">
        <v>110</v>
      </c>
      <c r="G299" s="206" t="s">
        <v>66</v>
      </c>
      <c r="H299" s="84">
        <f>'Пр.3 '!H94</f>
        <v>0</v>
      </c>
      <c r="I299" s="217"/>
    </row>
    <row r="300" spans="1:9" s="204" customFormat="1" ht="40.5" customHeight="1">
      <c r="A300" s="108" t="s">
        <v>373</v>
      </c>
      <c r="B300" s="105" t="s">
        <v>80</v>
      </c>
      <c r="C300" s="106" t="s">
        <v>81</v>
      </c>
      <c r="D300" s="96" t="s">
        <v>321</v>
      </c>
      <c r="E300" s="107"/>
      <c r="F300" s="106"/>
      <c r="G300" s="206"/>
      <c r="H300" s="84">
        <f>H301</f>
        <v>214.4</v>
      </c>
      <c r="I300" s="217"/>
    </row>
    <row r="301" spans="1:11" s="204" customFormat="1" ht="47.25" customHeight="1">
      <c r="A301" s="134" t="s">
        <v>205</v>
      </c>
      <c r="B301" s="105" t="s">
        <v>80</v>
      </c>
      <c r="C301" s="106" t="s">
        <v>81</v>
      </c>
      <c r="D301" s="96" t="s">
        <v>321</v>
      </c>
      <c r="E301" s="107">
        <v>240</v>
      </c>
      <c r="F301" s="205"/>
      <c r="G301" s="206"/>
      <c r="H301" s="84">
        <f>H302</f>
        <v>214.4</v>
      </c>
      <c r="I301" s="202"/>
      <c r="J301" s="203"/>
      <c r="K301" s="203"/>
    </row>
    <row r="302" spans="1:11" s="204" customFormat="1" ht="24" customHeight="1">
      <c r="A302" s="109" t="s">
        <v>138</v>
      </c>
      <c r="B302" s="105" t="s">
        <v>80</v>
      </c>
      <c r="C302" s="106" t="s">
        <v>81</v>
      </c>
      <c r="D302" s="96" t="s">
        <v>321</v>
      </c>
      <c r="E302" s="107">
        <v>240</v>
      </c>
      <c r="F302" s="205" t="s">
        <v>137</v>
      </c>
      <c r="G302" s="206" t="s">
        <v>110</v>
      </c>
      <c r="H302" s="84">
        <f>'Пр.3 '!H307</f>
        <v>214.4</v>
      </c>
      <c r="I302" s="202"/>
      <c r="J302" s="203"/>
      <c r="K302" s="203"/>
    </row>
    <row r="303" spans="1:11" s="212" customFormat="1" ht="34.5" customHeight="1">
      <c r="A303" s="109" t="s">
        <v>309</v>
      </c>
      <c r="B303" s="105" t="s">
        <v>80</v>
      </c>
      <c r="C303" s="106" t="s">
        <v>81</v>
      </c>
      <c r="D303" s="96" t="s">
        <v>376</v>
      </c>
      <c r="E303" s="107"/>
      <c r="F303" s="106"/>
      <c r="G303" s="206"/>
      <c r="H303" s="84">
        <f>H304+H306</f>
        <v>1323.9</v>
      </c>
      <c r="I303" s="202"/>
      <c r="J303" s="211"/>
      <c r="K303" s="211"/>
    </row>
    <row r="304" spans="1:11" s="212" customFormat="1" ht="45" customHeight="1">
      <c r="A304" s="109" t="s">
        <v>205</v>
      </c>
      <c r="B304" s="105" t="s">
        <v>80</v>
      </c>
      <c r="C304" s="106" t="s">
        <v>81</v>
      </c>
      <c r="D304" s="96" t="s">
        <v>376</v>
      </c>
      <c r="E304" s="107">
        <v>240</v>
      </c>
      <c r="F304" s="106"/>
      <c r="G304" s="206"/>
      <c r="H304" s="84">
        <f>H305</f>
        <v>1323.9</v>
      </c>
      <c r="I304" s="202"/>
      <c r="J304" s="211"/>
      <c r="K304" s="211"/>
    </row>
    <row r="305" spans="1:11" s="217" customFormat="1" ht="29.25" customHeight="1">
      <c r="A305" s="109" t="s">
        <v>141</v>
      </c>
      <c r="B305" s="105" t="s">
        <v>80</v>
      </c>
      <c r="C305" s="106" t="s">
        <v>81</v>
      </c>
      <c r="D305" s="96" t="s">
        <v>376</v>
      </c>
      <c r="E305" s="107">
        <v>240</v>
      </c>
      <c r="F305" s="205" t="s">
        <v>137</v>
      </c>
      <c r="G305" s="206" t="s">
        <v>113</v>
      </c>
      <c r="H305" s="84">
        <f>'Пр.3 '!H454</f>
        <v>1323.9</v>
      </c>
      <c r="I305" s="202"/>
      <c r="J305" s="202"/>
      <c r="K305" s="202"/>
    </row>
    <row r="306" spans="1:11" s="217" customFormat="1" ht="29.25" customHeight="1">
      <c r="A306" s="109" t="s">
        <v>77</v>
      </c>
      <c r="B306" s="105" t="s">
        <v>80</v>
      </c>
      <c r="C306" s="106" t="s">
        <v>81</v>
      </c>
      <c r="D306" s="96" t="s">
        <v>376</v>
      </c>
      <c r="E306" s="107">
        <v>850</v>
      </c>
      <c r="F306" s="106"/>
      <c r="G306" s="206"/>
      <c r="H306" s="84">
        <f>H307</f>
        <v>0</v>
      </c>
      <c r="I306" s="202"/>
      <c r="J306" s="202"/>
      <c r="K306" s="202"/>
    </row>
    <row r="307" spans="1:11" s="217" customFormat="1" ht="29.25" customHeight="1">
      <c r="A307" s="109" t="s">
        <v>141</v>
      </c>
      <c r="B307" s="105" t="s">
        <v>80</v>
      </c>
      <c r="C307" s="106" t="s">
        <v>81</v>
      </c>
      <c r="D307" s="96" t="s">
        <v>376</v>
      </c>
      <c r="E307" s="107">
        <v>850</v>
      </c>
      <c r="F307" s="106" t="s">
        <v>137</v>
      </c>
      <c r="G307" s="206" t="s">
        <v>113</v>
      </c>
      <c r="H307" s="84">
        <f>'Пр.3 '!H491</f>
        <v>0</v>
      </c>
      <c r="I307" s="202"/>
      <c r="J307" s="202"/>
      <c r="K307" s="202"/>
    </row>
    <row r="308" spans="1:11" s="217" customFormat="1" ht="37.5" customHeight="1">
      <c r="A308" s="109" t="s">
        <v>449</v>
      </c>
      <c r="B308" s="105" t="s">
        <v>80</v>
      </c>
      <c r="C308" s="106" t="s">
        <v>81</v>
      </c>
      <c r="D308" s="96" t="s">
        <v>510</v>
      </c>
      <c r="E308" s="107"/>
      <c r="F308" s="106"/>
      <c r="G308" s="206"/>
      <c r="H308" s="84">
        <f>H309</f>
        <v>4.2</v>
      </c>
      <c r="I308" s="202"/>
      <c r="J308" s="202"/>
      <c r="K308" s="202"/>
    </row>
    <row r="309" spans="1:11" s="217" customFormat="1" ht="48" customHeight="1">
      <c r="A309" s="109" t="s">
        <v>205</v>
      </c>
      <c r="B309" s="105" t="s">
        <v>80</v>
      </c>
      <c r="C309" s="106" t="s">
        <v>81</v>
      </c>
      <c r="D309" s="96" t="s">
        <v>510</v>
      </c>
      <c r="E309" s="107">
        <v>240</v>
      </c>
      <c r="F309" s="106"/>
      <c r="G309" s="206"/>
      <c r="H309" s="84">
        <f>H310</f>
        <v>4.2</v>
      </c>
      <c r="I309" s="202"/>
      <c r="J309" s="202"/>
      <c r="K309" s="202"/>
    </row>
    <row r="310" spans="1:11" s="217" customFormat="1" ht="29.25" customHeight="1">
      <c r="A310" s="109" t="s">
        <v>138</v>
      </c>
      <c r="B310" s="105" t="s">
        <v>80</v>
      </c>
      <c r="C310" s="106" t="s">
        <v>81</v>
      </c>
      <c r="D310" s="96" t="s">
        <v>510</v>
      </c>
      <c r="E310" s="107">
        <v>240</v>
      </c>
      <c r="F310" s="106" t="s">
        <v>137</v>
      </c>
      <c r="G310" s="206" t="s">
        <v>110</v>
      </c>
      <c r="H310" s="84">
        <f>'Пр.3 '!H309</f>
        <v>4.2</v>
      </c>
      <c r="I310" s="202"/>
      <c r="J310" s="202"/>
      <c r="K310" s="202"/>
    </row>
    <row r="311" spans="1:11" s="217" customFormat="1" ht="29.25" customHeight="1">
      <c r="A311" s="109" t="s">
        <v>466</v>
      </c>
      <c r="B311" s="105" t="s">
        <v>80</v>
      </c>
      <c r="C311" s="106" t="s">
        <v>81</v>
      </c>
      <c r="D311" s="96" t="s">
        <v>465</v>
      </c>
      <c r="E311" s="107"/>
      <c r="F311" s="106"/>
      <c r="G311" s="206"/>
      <c r="H311" s="84">
        <f>H312</f>
        <v>185.6</v>
      </c>
      <c r="I311" s="202"/>
      <c r="J311" s="202"/>
      <c r="K311" s="202"/>
    </row>
    <row r="312" spans="1:11" s="217" customFormat="1" ht="29.25" customHeight="1">
      <c r="A312" s="109" t="s">
        <v>467</v>
      </c>
      <c r="B312" s="105" t="s">
        <v>80</v>
      </c>
      <c r="C312" s="106" t="s">
        <v>81</v>
      </c>
      <c r="D312" s="96" t="s">
        <v>465</v>
      </c>
      <c r="E312" s="107">
        <v>880</v>
      </c>
      <c r="F312" s="106"/>
      <c r="G312" s="206"/>
      <c r="H312" s="84">
        <f>H313</f>
        <v>185.6</v>
      </c>
      <c r="I312" s="202"/>
      <c r="J312" s="202"/>
      <c r="K312" s="202"/>
    </row>
    <row r="313" spans="1:11" s="217" customFormat="1" ht="29.25" customHeight="1">
      <c r="A313" s="109" t="s">
        <v>118</v>
      </c>
      <c r="B313" s="105" t="s">
        <v>80</v>
      </c>
      <c r="C313" s="106" t="s">
        <v>81</v>
      </c>
      <c r="D313" s="96" t="s">
        <v>465</v>
      </c>
      <c r="E313" s="107">
        <v>880</v>
      </c>
      <c r="F313" s="106" t="s">
        <v>110</v>
      </c>
      <c r="G313" s="206" t="s">
        <v>119</v>
      </c>
      <c r="H313" s="84">
        <f>'Пр.3 '!H89</f>
        <v>185.6</v>
      </c>
      <c r="I313" s="202"/>
      <c r="J313" s="202"/>
      <c r="K313" s="202"/>
    </row>
    <row r="314" spans="1:11" s="204" customFormat="1" ht="27" customHeight="1">
      <c r="A314" s="109" t="s">
        <v>331</v>
      </c>
      <c r="B314" s="105" t="s">
        <v>80</v>
      </c>
      <c r="C314" s="106" t="s">
        <v>81</v>
      </c>
      <c r="D314" s="96" t="s">
        <v>381</v>
      </c>
      <c r="E314" s="107"/>
      <c r="F314" s="106"/>
      <c r="G314" s="206"/>
      <c r="H314" s="84">
        <f>H315</f>
        <v>71.8</v>
      </c>
      <c r="I314" s="202"/>
      <c r="J314" s="203"/>
      <c r="K314" s="203"/>
    </row>
    <row r="315" spans="1:11" s="212" customFormat="1" ht="49.5" customHeight="1">
      <c r="A315" s="109" t="s">
        <v>205</v>
      </c>
      <c r="B315" s="105" t="s">
        <v>80</v>
      </c>
      <c r="C315" s="106" t="s">
        <v>81</v>
      </c>
      <c r="D315" s="96" t="s">
        <v>381</v>
      </c>
      <c r="E315" s="107">
        <v>240</v>
      </c>
      <c r="F315" s="106"/>
      <c r="G315" s="206"/>
      <c r="H315" s="84">
        <f>H316</f>
        <v>71.8</v>
      </c>
      <c r="I315" s="202"/>
      <c r="J315" s="211"/>
      <c r="K315" s="211"/>
    </row>
    <row r="316" spans="1:11" s="212" customFormat="1" ht="21.75" customHeight="1">
      <c r="A316" s="109" t="s">
        <v>139</v>
      </c>
      <c r="B316" s="105" t="s">
        <v>80</v>
      </c>
      <c r="C316" s="106" t="s">
        <v>81</v>
      </c>
      <c r="D316" s="96" t="s">
        <v>381</v>
      </c>
      <c r="E316" s="107">
        <v>240</v>
      </c>
      <c r="F316" s="106" t="s">
        <v>137</v>
      </c>
      <c r="G316" s="206" t="s">
        <v>140</v>
      </c>
      <c r="H316" s="84">
        <f>'Пр.3 '!H384</f>
        <v>71.8</v>
      </c>
      <c r="I316" s="202"/>
      <c r="J316" s="211"/>
      <c r="K316" s="211"/>
    </row>
    <row r="317" spans="1:9" s="204" customFormat="1" ht="38.25" customHeight="1">
      <c r="A317" s="109" t="s">
        <v>346</v>
      </c>
      <c r="B317" s="105" t="s">
        <v>80</v>
      </c>
      <c r="C317" s="106" t="s">
        <v>81</v>
      </c>
      <c r="D317" s="96" t="s">
        <v>374</v>
      </c>
      <c r="E317" s="107"/>
      <c r="F317" s="205"/>
      <c r="G317" s="206"/>
      <c r="H317" s="84">
        <f>H319+H321+H335</f>
        <v>388.4</v>
      </c>
      <c r="I317" s="217"/>
    </row>
    <row r="318" spans="1:9" s="204" customFormat="1" ht="47.25" customHeight="1">
      <c r="A318" s="109" t="s">
        <v>205</v>
      </c>
      <c r="B318" s="105" t="s">
        <v>80</v>
      </c>
      <c r="C318" s="106" t="s">
        <v>81</v>
      </c>
      <c r="D318" s="96" t="s">
        <v>374</v>
      </c>
      <c r="E318" s="107">
        <v>240</v>
      </c>
      <c r="F318" s="205"/>
      <c r="G318" s="206"/>
      <c r="H318" s="84">
        <f>H319</f>
        <v>238</v>
      </c>
      <c r="I318" s="217"/>
    </row>
    <row r="319" spans="1:9" s="204" customFormat="1" ht="29.25" customHeight="1">
      <c r="A319" s="109" t="s">
        <v>122</v>
      </c>
      <c r="B319" s="105" t="s">
        <v>80</v>
      </c>
      <c r="C319" s="106" t="s">
        <v>81</v>
      </c>
      <c r="D319" s="96" t="s">
        <v>374</v>
      </c>
      <c r="E319" s="107">
        <v>240</v>
      </c>
      <c r="F319" s="205" t="s">
        <v>110</v>
      </c>
      <c r="G319" s="206" t="s">
        <v>66</v>
      </c>
      <c r="H319" s="84">
        <f>'Пр.3 '!H142</f>
        <v>238</v>
      </c>
      <c r="I319" s="217"/>
    </row>
    <row r="320" spans="1:11" s="217" customFormat="1" ht="33" customHeight="1">
      <c r="A320" s="109" t="s">
        <v>552</v>
      </c>
      <c r="B320" s="105" t="s">
        <v>80</v>
      </c>
      <c r="C320" s="106" t="s">
        <v>81</v>
      </c>
      <c r="D320" s="96" t="s">
        <v>374</v>
      </c>
      <c r="E320" s="107">
        <v>330</v>
      </c>
      <c r="F320" s="205"/>
      <c r="G320" s="206"/>
      <c r="H320" s="84">
        <f>H321</f>
        <v>5</v>
      </c>
      <c r="I320" s="202"/>
      <c r="J320" s="202"/>
      <c r="K320" s="202"/>
    </row>
    <row r="321" spans="1:11" s="217" customFormat="1" ht="24.75" customHeight="1">
      <c r="A321" s="109" t="s">
        <v>122</v>
      </c>
      <c r="B321" s="105" t="s">
        <v>80</v>
      </c>
      <c r="C321" s="106" t="s">
        <v>81</v>
      </c>
      <c r="D321" s="96" t="s">
        <v>374</v>
      </c>
      <c r="E321" s="107">
        <v>330</v>
      </c>
      <c r="F321" s="205" t="s">
        <v>110</v>
      </c>
      <c r="G321" s="206" t="s">
        <v>66</v>
      </c>
      <c r="H321" s="84">
        <f>'Пр.3 '!H143</f>
        <v>5</v>
      </c>
      <c r="I321" s="202"/>
      <c r="J321" s="202"/>
      <c r="K321" s="202"/>
    </row>
    <row r="322" spans="1:11" s="212" customFormat="1" ht="25.5" customHeight="1" hidden="1">
      <c r="A322" s="109"/>
      <c r="B322" s="105"/>
      <c r="C322" s="106"/>
      <c r="D322" s="96"/>
      <c r="E322" s="107"/>
      <c r="F322" s="205"/>
      <c r="G322" s="206"/>
      <c r="H322" s="84"/>
      <c r="I322" s="202"/>
      <c r="J322" s="211"/>
      <c r="K322" s="211"/>
    </row>
    <row r="323" spans="1:11" s="212" customFormat="1" ht="42.75" customHeight="1" hidden="1">
      <c r="A323" s="109"/>
      <c r="B323" s="105"/>
      <c r="C323" s="106"/>
      <c r="D323" s="96"/>
      <c r="E323" s="107"/>
      <c r="F323" s="205"/>
      <c r="G323" s="206"/>
      <c r="H323" s="84"/>
      <c r="I323" s="202"/>
      <c r="J323" s="211"/>
      <c r="K323" s="211"/>
    </row>
    <row r="324" spans="1:11" s="212" customFormat="1" ht="25.5" customHeight="1" hidden="1">
      <c r="A324" s="109"/>
      <c r="B324" s="105"/>
      <c r="C324" s="106"/>
      <c r="D324" s="96"/>
      <c r="E324" s="107"/>
      <c r="F324" s="205"/>
      <c r="G324" s="206"/>
      <c r="H324" s="84"/>
      <c r="I324" s="202"/>
      <c r="J324" s="211"/>
      <c r="K324" s="211"/>
    </row>
    <row r="325" spans="1:11" s="212" customFormat="1" ht="93.75" customHeight="1" hidden="1">
      <c r="A325" s="108" t="s">
        <v>526</v>
      </c>
      <c r="B325" s="105" t="s">
        <v>80</v>
      </c>
      <c r="C325" s="106" t="s">
        <v>81</v>
      </c>
      <c r="D325" s="96" t="s">
        <v>281</v>
      </c>
      <c r="E325" s="107"/>
      <c r="F325" s="205"/>
      <c r="G325" s="206"/>
      <c r="H325" s="84">
        <f>H326</f>
        <v>0</v>
      </c>
      <c r="I325" s="202"/>
      <c r="J325" s="211"/>
      <c r="K325" s="211"/>
    </row>
    <row r="326" spans="1:11" s="212" customFormat="1" ht="37.5" customHeight="1" hidden="1">
      <c r="A326" s="108" t="s">
        <v>13</v>
      </c>
      <c r="B326" s="105" t="s">
        <v>80</v>
      </c>
      <c r="C326" s="106" t="s">
        <v>81</v>
      </c>
      <c r="D326" s="96" t="s">
        <v>281</v>
      </c>
      <c r="E326" s="107"/>
      <c r="F326" s="205"/>
      <c r="G326" s="206"/>
      <c r="H326" s="84">
        <f>H327</f>
        <v>0</v>
      </c>
      <c r="I326" s="202"/>
      <c r="J326" s="211"/>
      <c r="K326" s="211"/>
    </row>
    <row r="327" spans="1:11" s="212" customFormat="1" ht="18.75" customHeight="1" hidden="1">
      <c r="A327" s="242" t="s">
        <v>89</v>
      </c>
      <c r="B327" s="236" t="s">
        <v>80</v>
      </c>
      <c r="C327" s="237" t="s">
        <v>81</v>
      </c>
      <c r="D327" s="238" t="s">
        <v>361</v>
      </c>
      <c r="E327" s="243">
        <v>240</v>
      </c>
      <c r="F327" s="244" t="s">
        <v>132</v>
      </c>
      <c r="G327" s="240" t="s">
        <v>110</v>
      </c>
      <c r="H327" s="241"/>
      <c r="I327" s="202"/>
      <c r="J327" s="211"/>
      <c r="K327" s="211"/>
    </row>
    <row r="328" spans="1:9" s="204" customFormat="1" ht="52.5" customHeight="1" hidden="1">
      <c r="A328" s="109"/>
      <c r="B328" s="105"/>
      <c r="C328" s="106"/>
      <c r="D328" s="96"/>
      <c r="E328" s="107"/>
      <c r="F328" s="106"/>
      <c r="G328" s="206"/>
      <c r="H328" s="84"/>
      <c r="I328" s="217"/>
    </row>
    <row r="329" spans="1:9" s="204" customFormat="1" ht="26.25" customHeight="1" hidden="1">
      <c r="A329" s="109"/>
      <c r="B329" s="105"/>
      <c r="C329" s="106"/>
      <c r="D329" s="96"/>
      <c r="E329" s="107"/>
      <c r="F329" s="106"/>
      <c r="G329" s="206"/>
      <c r="H329" s="84"/>
      <c r="I329" s="217"/>
    </row>
    <row r="330" spans="1:9" s="204" customFormat="1" ht="27.75" customHeight="1" hidden="1">
      <c r="A330" s="109"/>
      <c r="B330" s="105"/>
      <c r="C330" s="106"/>
      <c r="D330" s="96"/>
      <c r="E330" s="107"/>
      <c r="F330" s="106"/>
      <c r="G330" s="206"/>
      <c r="H330" s="84"/>
      <c r="I330" s="217"/>
    </row>
    <row r="331" spans="1:9" s="204" customFormat="1" ht="59.25" customHeight="1" hidden="1">
      <c r="A331" s="109" t="s">
        <v>424</v>
      </c>
      <c r="B331" s="105" t="s">
        <v>80</v>
      </c>
      <c r="C331" s="106" t="s">
        <v>81</v>
      </c>
      <c r="D331" s="96" t="s">
        <v>423</v>
      </c>
      <c r="E331" s="107"/>
      <c r="F331" s="106"/>
      <c r="G331" s="206"/>
      <c r="H331" s="84">
        <f>H332</f>
        <v>0</v>
      </c>
      <c r="I331" s="217"/>
    </row>
    <row r="332" spans="1:9" s="204" customFormat="1" ht="62.25" customHeight="1" hidden="1">
      <c r="A332" s="109" t="s">
        <v>205</v>
      </c>
      <c r="B332" s="105" t="s">
        <v>80</v>
      </c>
      <c r="C332" s="106" t="s">
        <v>81</v>
      </c>
      <c r="D332" s="96" t="s">
        <v>423</v>
      </c>
      <c r="E332" s="107">
        <v>240</v>
      </c>
      <c r="F332" s="106"/>
      <c r="G332" s="206"/>
      <c r="H332" s="84">
        <f>H333</f>
        <v>0</v>
      </c>
      <c r="I332" s="217"/>
    </row>
    <row r="333" spans="1:9" s="204" customFormat="1" ht="30" customHeight="1" hidden="1">
      <c r="A333" s="109" t="s">
        <v>141</v>
      </c>
      <c r="B333" s="105" t="s">
        <v>80</v>
      </c>
      <c r="C333" s="106" t="s">
        <v>81</v>
      </c>
      <c r="D333" s="96" t="s">
        <v>423</v>
      </c>
      <c r="E333" s="107">
        <v>240</v>
      </c>
      <c r="F333" s="106" t="s">
        <v>137</v>
      </c>
      <c r="G333" s="206" t="s">
        <v>113</v>
      </c>
      <c r="H333" s="84">
        <v>0</v>
      </c>
      <c r="I333" s="217"/>
    </row>
    <row r="334" spans="1:9" s="204" customFormat="1" ht="30" customHeight="1">
      <c r="A334" s="109" t="s">
        <v>545</v>
      </c>
      <c r="B334" s="105" t="s">
        <v>80</v>
      </c>
      <c r="C334" s="106" t="s">
        <v>81</v>
      </c>
      <c r="D334" s="96" t="s">
        <v>374</v>
      </c>
      <c r="E334" s="107">
        <v>830</v>
      </c>
      <c r="F334" s="106"/>
      <c r="G334" s="206"/>
      <c r="H334" s="84">
        <f>H335</f>
        <v>145.4</v>
      </c>
      <c r="I334" s="217"/>
    </row>
    <row r="335" spans="1:9" s="204" customFormat="1" ht="30" customHeight="1">
      <c r="A335" s="109" t="s">
        <v>122</v>
      </c>
      <c r="B335" s="105" t="s">
        <v>80</v>
      </c>
      <c r="C335" s="106" t="s">
        <v>81</v>
      </c>
      <c r="D335" s="96" t="s">
        <v>374</v>
      </c>
      <c r="E335" s="107">
        <v>830</v>
      </c>
      <c r="F335" s="106" t="s">
        <v>110</v>
      </c>
      <c r="G335" s="206" t="s">
        <v>66</v>
      </c>
      <c r="H335" s="84">
        <f>'Пр.3 '!H144</f>
        <v>145.4</v>
      </c>
      <c r="I335" s="217"/>
    </row>
    <row r="336" spans="1:9" s="204" customFormat="1" ht="54.75" customHeight="1">
      <c r="A336" s="109" t="s">
        <v>527</v>
      </c>
      <c r="B336" s="105" t="s">
        <v>80</v>
      </c>
      <c r="C336" s="106" t="s">
        <v>81</v>
      </c>
      <c r="D336" s="96" t="s">
        <v>351</v>
      </c>
      <c r="E336" s="107"/>
      <c r="F336" s="106"/>
      <c r="G336" s="206"/>
      <c r="H336" s="84">
        <f>H337</f>
        <v>115</v>
      </c>
      <c r="I336" s="217"/>
    </row>
    <row r="337" spans="1:9" s="204" customFormat="1" ht="44.25" customHeight="1">
      <c r="A337" s="109" t="s">
        <v>206</v>
      </c>
      <c r="B337" s="105" t="s">
        <v>80</v>
      </c>
      <c r="C337" s="106" t="s">
        <v>81</v>
      </c>
      <c r="D337" s="96" t="s">
        <v>351</v>
      </c>
      <c r="E337" s="107">
        <v>120</v>
      </c>
      <c r="F337" s="106"/>
      <c r="G337" s="206"/>
      <c r="H337" s="84">
        <f>H338</f>
        <v>115</v>
      </c>
      <c r="I337" s="217"/>
    </row>
    <row r="338" spans="1:9" s="204" customFormat="1" ht="26.25" customHeight="1">
      <c r="A338" s="109" t="s">
        <v>57</v>
      </c>
      <c r="B338" s="105" t="s">
        <v>80</v>
      </c>
      <c r="C338" s="106" t="s">
        <v>81</v>
      </c>
      <c r="D338" s="96" t="s">
        <v>351</v>
      </c>
      <c r="E338" s="107">
        <v>120</v>
      </c>
      <c r="F338" s="106" t="s">
        <v>140</v>
      </c>
      <c r="G338" s="206" t="s">
        <v>113</v>
      </c>
      <c r="H338" s="84">
        <f>'Пр.3 '!H172</f>
        <v>115</v>
      </c>
      <c r="I338" s="217"/>
    </row>
    <row r="339" spans="1:11" s="204" customFormat="1" ht="15.75">
      <c r="A339" s="394" t="s">
        <v>86</v>
      </c>
      <c r="B339" s="395"/>
      <c r="C339" s="395"/>
      <c r="D339" s="395"/>
      <c r="E339" s="395"/>
      <c r="F339" s="395"/>
      <c r="G339" s="396"/>
      <c r="H339" s="245">
        <f>H10+H16+H22+H45+H58+H73+H99+H117+H125+H131+H142+H164+H190+H199+H270</f>
        <v>31004.7</v>
      </c>
      <c r="I339" s="202"/>
      <c r="J339" s="203"/>
      <c r="K339" s="203"/>
    </row>
    <row r="340" spans="1:8" s="189" customFormat="1" ht="15.75">
      <c r="A340" s="246"/>
      <c r="B340" s="247"/>
      <c r="C340" s="247"/>
      <c r="D340" s="247"/>
      <c r="E340" s="248"/>
      <c r="F340" s="249"/>
      <c r="G340" s="250"/>
      <c r="H340" s="251"/>
    </row>
    <row r="341" spans="1:8" s="189" customFormat="1" ht="15.75">
      <c r="A341" s="252"/>
      <c r="B341" s="253"/>
      <c r="C341" s="253"/>
      <c r="D341" s="253"/>
      <c r="E341" s="252"/>
      <c r="F341" s="254"/>
      <c r="G341" s="255"/>
      <c r="H341" s="256"/>
    </row>
    <row r="342" spans="1:8" s="189" customFormat="1" ht="15.75">
      <c r="A342" s="252"/>
      <c r="B342" s="253"/>
      <c r="C342" s="253"/>
      <c r="D342" s="253"/>
      <c r="E342" s="252"/>
      <c r="F342" s="254"/>
      <c r="G342" s="255"/>
      <c r="H342" s="256"/>
    </row>
    <row r="343" spans="1:8" s="189" customFormat="1" ht="15.75">
      <c r="A343" s="252"/>
      <c r="B343" s="253"/>
      <c r="C343" s="253"/>
      <c r="D343" s="253"/>
      <c r="E343" s="252"/>
      <c r="F343" s="254"/>
      <c r="G343" s="255"/>
      <c r="H343" s="256"/>
    </row>
    <row r="344" spans="1:8" s="189" customFormat="1" ht="15.75">
      <c r="A344" s="252"/>
      <c r="B344" s="253"/>
      <c r="C344" s="253"/>
      <c r="D344" s="253"/>
      <c r="E344" s="252"/>
      <c r="F344" s="254"/>
      <c r="G344" s="255"/>
      <c r="H344" s="256"/>
    </row>
    <row r="345" spans="1:8" s="189" customFormat="1" ht="15.75">
      <c r="A345" s="252"/>
      <c r="B345" s="253"/>
      <c r="C345" s="253"/>
      <c r="D345" s="253"/>
      <c r="E345" s="252"/>
      <c r="F345" s="254"/>
      <c r="G345" s="255"/>
      <c r="H345" s="256"/>
    </row>
    <row r="346" spans="1:8" s="189" customFormat="1" ht="15.75">
      <c r="A346" s="252"/>
      <c r="B346" s="253"/>
      <c r="C346" s="253"/>
      <c r="D346" s="253"/>
      <c r="E346" s="252"/>
      <c r="F346" s="254"/>
      <c r="G346" s="255"/>
      <c r="H346" s="256"/>
    </row>
    <row r="347" spans="1:8" s="189" customFormat="1" ht="15.75">
      <c r="A347" s="252"/>
      <c r="B347" s="253"/>
      <c r="C347" s="253"/>
      <c r="D347" s="253"/>
      <c r="E347" s="252"/>
      <c r="F347" s="254"/>
      <c r="G347" s="255"/>
      <c r="H347" s="256"/>
    </row>
    <row r="348" spans="1:8" s="189" customFormat="1" ht="15.75">
      <c r="A348" s="252"/>
      <c r="B348" s="253"/>
      <c r="C348" s="253"/>
      <c r="D348" s="253"/>
      <c r="E348" s="252"/>
      <c r="F348" s="254"/>
      <c r="G348" s="255"/>
      <c r="H348" s="256"/>
    </row>
    <row r="349" spans="1:8" s="189" customFormat="1" ht="15.75">
      <c r="A349" s="252"/>
      <c r="B349" s="253"/>
      <c r="C349" s="253"/>
      <c r="D349" s="253"/>
      <c r="E349" s="252"/>
      <c r="F349" s="254"/>
      <c r="G349" s="255"/>
      <c r="H349" s="256"/>
    </row>
    <row r="350" spans="1:8" s="189" customFormat="1" ht="15.75">
      <c r="A350" s="252"/>
      <c r="B350" s="253"/>
      <c r="C350" s="253"/>
      <c r="D350" s="253"/>
      <c r="E350" s="252"/>
      <c r="F350" s="254"/>
      <c r="G350" s="255"/>
      <c r="H350" s="256"/>
    </row>
    <row r="351" spans="1:8" s="189" customFormat="1" ht="15.75">
      <c r="A351" s="252"/>
      <c r="B351" s="253"/>
      <c r="C351" s="253"/>
      <c r="D351" s="253"/>
      <c r="E351" s="252"/>
      <c r="F351" s="254"/>
      <c r="G351" s="255"/>
      <c r="H351" s="256"/>
    </row>
    <row r="352" spans="1:8" s="189" customFormat="1" ht="15.75">
      <c r="A352" s="252"/>
      <c r="B352" s="253"/>
      <c r="C352" s="253"/>
      <c r="D352" s="253"/>
      <c r="E352" s="252"/>
      <c r="F352" s="254"/>
      <c r="G352" s="255"/>
      <c r="H352" s="256"/>
    </row>
    <row r="353" spans="1:8" s="189" customFormat="1" ht="15.75">
      <c r="A353" s="252"/>
      <c r="B353" s="253"/>
      <c r="C353" s="253"/>
      <c r="D353" s="253"/>
      <c r="E353" s="252"/>
      <c r="F353" s="254"/>
      <c r="G353" s="255"/>
      <c r="H353" s="256"/>
    </row>
    <row r="354" spans="1:8" s="189" customFormat="1" ht="15.75">
      <c r="A354" s="252"/>
      <c r="B354" s="253"/>
      <c r="C354" s="253"/>
      <c r="D354" s="253"/>
      <c r="E354" s="252"/>
      <c r="F354" s="254"/>
      <c r="G354" s="255"/>
      <c r="H354" s="256"/>
    </row>
    <row r="355" spans="1:8" s="189" customFormat="1" ht="15.75">
      <c r="A355" s="252"/>
      <c r="B355" s="253"/>
      <c r="C355" s="253"/>
      <c r="D355" s="253"/>
      <c r="E355" s="252"/>
      <c r="F355" s="254"/>
      <c r="G355" s="255"/>
      <c r="H355" s="256"/>
    </row>
    <row r="356" spans="1:8" s="189" customFormat="1" ht="15.75">
      <c r="A356" s="252"/>
      <c r="B356" s="253"/>
      <c r="C356" s="253"/>
      <c r="D356" s="253"/>
      <c r="E356" s="252"/>
      <c r="F356" s="254"/>
      <c r="G356" s="255"/>
      <c r="H356" s="256"/>
    </row>
    <row r="357" spans="1:8" s="189" customFormat="1" ht="15.75">
      <c r="A357" s="252"/>
      <c r="B357" s="253"/>
      <c r="C357" s="253"/>
      <c r="D357" s="253"/>
      <c r="E357" s="252"/>
      <c r="F357" s="254"/>
      <c r="G357" s="255"/>
      <c r="H357" s="256"/>
    </row>
    <row r="358" spans="1:8" s="189" customFormat="1" ht="15.75">
      <c r="A358" s="252"/>
      <c r="B358" s="253"/>
      <c r="C358" s="253"/>
      <c r="D358" s="253"/>
      <c r="E358" s="252"/>
      <c r="F358" s="254"/>
      <c r="G358" s="255"/>
      <c r="H358" s="256"/>
    </row>
    <row r="359" spans="1:8" s="189" customFormat="1" ht="15.75">
      <c r="A359" s="252"/>
      <c r="B359" s="253"/>
      <c r="C359" s="253"/>
      <c r="D359" s="253"/>
      <c r="E359" s="252"/>
      <c r="F359" s="254"/>
      <c r="G359" s="255"/>
      <c r="H359" s="256"/>
    </row>
    <row r="360" spans="1:8" s="189" customFormat="1" ht="15.75">
      <c r="A360" s="252"/>
      <c r="B360" s="253"/>
      <c r="C360" s="253"/>
      <c r="D360" s="253"/>
      <c r="E360" s="252"/>
      <c r="F360" s="254"/>
      <c r="G360" s="255"/>
      <c r="H360" s="256"/>
    </row>
    <row r="361" spans="1:8" s="189" customFormat="1" ht="15.75">
      <c r="A361" s="252"/>
      <c r="B361" s="253"/>
      <c r="C361" s="253"/>
      <c r="D361" s="253"/>
      <c r="E361" s="252"/>
      <c r="F361" s="254"/>
      <c r="G361" s="255"/>
      <c r="H361" s="256"/>
    </row>
    <row r="362" spans="1:8" s="189" customFormat="1" ht="15.75">
      <c r="A362" s="252"/>
      <c r="B362" s="253"/>
      <c r="C362" s="253"/>
      <c r="D362" s="253"/>
      <c r="E362" s="252"/>
      <c r="F362" s="254"/>
      <c r="G362" s="255"/>
      <c r="H362" s="256"/>
    </row>
    <row r="363" spans="1:8" s="189" customFormat="1" ht="15.75">
      <c r="A363" s="252"/>
      <c r="B363" s="253"/>
      <c r="C363" s="253"/>
      <c r="D363" s="253"/>
      <c r="E363" s="252"/>
      <c r="F363" s="254"/>
      <c r="G363" s="255"/>
      <c r="H363" s="256"/>
    </row>
    <row r="364" spans="1:8" s="189" customFormat="1" ht="15.75">
      <c r="A364" s="252"/>
      <c r="B364" s="253"/>
      <c r="C364" s="253"/>
      <c r="D364" s="253"/>
      <c r="E364" s="252"/>
      <c r="F364" s="254"/>
      <c r="G364" s="255"/>
      <c r="H364" s="256"/>
    </row>
    <row r="365" spans="1:8" s="189" customFormat="1" ht="15.75">
      <c r="A365" s="252"/>
      <c r="B365" s="253"/>
      <c r="C365" s="253"/>
      <c r="D365" s="253"/>
      <c r="E365" s="252"/>
      <c r="F365" s="254"/>
      <c r="G365" s="255"/>
      <c r="H365" s="256"/>
    </row>
    <row r="366" spans="1:8" s="189" customFormat="1" ht="15.75">
      <c r="A366" s="252"/>
      <c r="B366" s="253"/>
      <c r="C366" s="253"/>
      <c r="D366" s="253"/>
      <c r="E366" s="252"/>
      <c r="F366" s="254"/>
      <c r="G366" s="255"/>
      <c r="H366" s="256"/>
    </row>
    <row r="367" spans="1:8" s="189" customFormat="1" ht="15.75">
      <c r="A367" s="252"/>
      <c r="B367" s="253"/>
      <c r="C367" s="253"/>
      <c r="D367" s="253"/>
      <c r="E367" s="252"/>
      <c r="F367" s="254"/>
      <c r="G367" s="255"/>
      <c r="H367" s="256"/>
    </row>
    <row r="368" spans="1:8" s="189" customFormat="1" ht="15.75">
      <c r="A368" s="252"/>
      <c r="B368" s="253"/>
      <c r="C368" s="253"/>
      <c r="D368" s="253"/>
      <c r="E368" s="252"/>
      <c r="F368" s="254"/>
      <c r="G368" s="255"/>
      <c r="H368" s="256"/>
    </row>
    <row r="369" spans="1:8" s="189" customFormat="1" ht="15.75">
      <c r="A369" s="252"/>
      <c r="B369" s="253"/>
      <c r="C369" s="253"/>
      <c r="D369" s="253"/>
      <c r="E369" s="252"/>
      <c r="F369" s="254"/>
      <c r="G369" s="255"/>
      <c r="H369" s="256"/>
    </row>
    <row r="370" spans="1:8" s="189" customFormat="1" ht="15.75">
      <c r="A370" s="252"/>
      <c r="B370" s="253"/>
      <c r="C370" s="253"/>
      <c r="D370" s="253"/>
      <c r="E370" s="252"/>
      <c r="F370" s="254"/>
      <c r="G370" s="255"/>
      <c r="H370" s="256"/>
    </row>
    <row r="371" spans="1:8" s="189" customFormat="1" ht="15.75">
      <c r="A371" s="252"/>
      <c r="B371" s="253"/>
      <c r="C371" s="253"/>
      <c r="D371" s="253"/>
      <c r="E371" s="252"/>
      <c r="F371" s="254"/>
      <c r="G371" s="255"/>
      <c r="H371" s="256"/>
    </row>
    <row r="372" spans="1:8" s="189" customFormat="1" ht="15.75">
      <c r="A372" s="252"/>
      <c r="B372" s="253"/>
      <c r="C372" s="253"/>
      <c r="D372" s="253"/>
      <c r="E372" s="252"/>
      <c r="F372" s="254"/>
      <c r="G372" s="255"/>
      <c r="H372" s="256"/>
    </row>
    <row r="373" spans="1:8" s="189" customFormat="1" ht="15.75">
      <c r="A373" s="252"/>
      <c r="B373" s="253"/>
      <c r="C373" s="253"/>
      <c r="D373" s="253"/>
      <c r="E373" s="252"/>
      <c r="F373" s="254"/>
      <c r="G373" s="255"/>
      <c r="H373" s="256"/>
    </row>
    <row r="374" spans="1:8" s="189" customFormat="1" ht="15.75">
      <c r="A374" s="252"/>
      <c r="B374" s="253"/>
      <c r="C374" s="253"/>
      <c r="D374" s="253"/>
      <c r="E374" s="252"/>
      <c r="F374" s="254"/>
      <c r="G374" s="255"/>
      <c r="H374" s="256"/>
    </row>
    <row r="375" spans="1:8" s="189" customFormat="1" ht="15.75">
      <c r="A375" s="252"/>
      <c r="B375" s="253"/>
      <c r="C375" s="253"/>
      <c r="D375" s="253"/>
      <c r="E375" s="252"/>
      <c r="F375" s="254"/>
      <c r="G375" s="255"/>
      <c r="H375" s="256"/>
    </row>
    <row r="376" spans="1:8" s="189" customFormat="1" ht="15.75">
      <c r="A376" s="252"/>
      <c r="B376" s="253"/>
      <c r="C376" s="253"/>
      <c r="D376" s="253"/>
      <c r="E376" s="252"/>
      <c r="F376" s="254"/>
      <c r="G376" s="255"/>
      <c r="H376" s="256"/>
    </row>
    <row r="377" spans="1:8" s="189" customFormat="1" ht="15.75">
      <c r="A377" s="252"/>
      <c r="B377" s="253"/>
      <c r="C377" s="253"/>
      <c r="D377" s="253"/>
      <c r="E377" s="252"/>
      <c r="F377" s="254"/>
      <c r="G377" s="255"/>
      <c r="H377" s="256"/>
    </row>
    <row r="378" spans="1:8" s="189" customFormat="1" ht="15.75">
      <c r="A378" s="252"/>
      <c r="B378" s="253"/>
      <c r="C378" s="253"/>
      <c r="D378" s="253"/>
      <c r="E378" s="252"/>
      <c r="F378" s="254"/>
      <c r="G378" s="255"/>
      <c r="H378" s="256"/>
    </row>
    <row r="379" spans="1:8" s="189" customFormat="1" ht="15.75">
      <c r="A379" s="252"/>
      <c r="B379" s="253"/>
      <c r="C379" s="253"/>
      <c r="D379" s="253"/>
      <c r="E379" s="252"/>
      <c r="F379" s="254"/>
      <c r="G379" s="255"/>
      <c r="H379" s="256"/>
    </row>
    <row r="380" spans="1:8" s="189" customFormat="1" ht="15.75">
      <c r="A380" s="252"/>
      <c r="B380" s="253"/>
      <c r="C380" s="253"/>
      <c r="D380" s="253"/>
      <c r="E380" s="252"/>
      <c r="F380" s="254"/>
      <c r="G380" s="255"/>
      <c r="H380" s="256"/>
    </row>
    <row r="381" spans="1:8" s="189" customFormat="1" ht="15.75">
      <c r="A381" s="252"/>
      <c r="B381" s="253"/>
      <c r="C381" s="253"/>
      <c r="D381" s="253"/>
      <c r="E381" s="252"/>
      <c r="F381" s="254"/>
      <c r="G381" s="255"/>
      <c r="H381" s="256"/>
    </row>
    <row r="382" spans="1:8" s="189" customFormat="1" ht="15.75">
      <c r="A382" s="252"/>
      <c r="B382" s="253"/>
      <c r="C382" s="253"/>
      <c r="D382" s="253"/>
      <c r="E382" s="252"/>
      <c r="F382" s="254"/>
      <c r="G382" s="255"/>
      <c r="H382" s="256"/>
    </row>
    <row r="383" spans="1:8" s="189" customFormat="1" ht="15.75">
      <c r="A383" s="252"/>
      <c r="B383" s="253"/>
      <c r="C383" s="253"/>
      <c r="D383" s="253"/>
      <c r="E383" s="252"/>
      <c r="F383" s="254"/>
      <c r="G383" s="255"/>
      <c r="H383" s="256"/>
    </row>
    <row r="384" spans="1:8" s="189" customFormat="1" ht="15.75">
      <c r="A384" s="252"/>
      <c r="B384" s="253"/>
      <c r="C384" s="253"/>
      <c r="D384" s="253"/>
      <c r="E384" s="252"/>
      <c r="F384" s="254"/>
      <c r="G384" s="255"/>
      <c r="H384" s="256"/>
    </row>
    <row r="385" spans="1:8" s="189" customFormat="1" ht="15.75">
      <c r="A385" s="252"/>
      <c r="B385" s="253"/>
      <c r="C385" s="253"/>
      <c r="D385" s="253"/>
      <c r="E385" s="252"/>
      <c r="F385" s="254"/>
      <c r="G385" s="255"/>
      <c r="H385" s="256"/>
    </row>
    <row r="386" spans="1:8" s="189" customFormat="1" ht="15.75">
      <c r="A386" s="252"/>
      <c r="B386" s="253"/>
      <c r="C386" s="253"/>
      <c r="D386" s="253"/>
      <c r="E386" s="252"/>
      <c r="F386" s="254"/>
      <c r="G386" s="255"/>
      <c r="H386" s="256"/>
    </row>
    <row r="387" spans="1:8" s="189" customFormat="1" ht="15.75">
      <c r="A387" s="252"/>
      <c r="B387" s="253"/>
      <c r="C387" s="253"/>
      <c r="D387" s="253"/>
      <c r="E387" s="252"/>
      <c r="F387" s="254"/>
      <c r="G387" s="255"/>
      <c r="H387" s="256"/>
    </row>
    <row r="388" spans="1:8" s="189" customFormat="1" ht="15.75">
      <c r="A388" s="252"/>
      <c r="B388" s="253"/>
      <c r="C388" s="253"/>
      <c r="D388" s="253"/>
      <c r="E388" s="252"/>
      <c r="F388" s="254"/>
      <c r="G388" s="255"/>
      <c r="H388" s="256"/>
    </row>
    <row r="389" spans="1:8" s="189" customFormat="1" ht="15.75">
      <c r="A389" s="252"/>
      <c r="B389" s="253"/>
      <c r="C389" s="253"/>
      <c r="D389" s="253"/>
      <c r="E389" s="252"/>
      <c r="F389" s="254"/>
      <c r="G389" s="255"/>
      <c r="H389" s="256"/>
    </row>
    <row r="390" spans="1:8" s="189" customFormat="1" ht="15.75">
      <c r="A390" s="252"/>
      <c r="B390" s="253"/>
      <c r="C390" s="253"/>
      <c r="D390" s="253"/>
      <c r="E390" s="252"/>
      <c r="F390" s="254"/>
      <c r="G390" s="255"/>
      <c r="H390" s="256"/>
    </row>
    <row r="391" spans="1:8" s="189" customFormat="1" ht="15.75">
      <c r="A391" s="252"/>
      <c r="B391" s="253"/>
      <c r="C391" s="253"/>
      <c r="D391" s="253"/>
      <c r="E391" s="252"/>
      <c r="F391" s="254"/>
      <c r="G391" s="255"/>
      <c r="H391" s="256"/>
    </row>
    <row r="392" spans="1:8" s="189" customFormat="1" ht="15.75">
      <c r="A392" s="252"/>
      <c r="B392" s="253"/>
      <c r="C392" s="253"/>
      <c r="D392" s="253"/>
      <c r="E392" s="252"/>
      <c r="F392" s="254"/>
      <c r="G392" s="255"/>
      <c r="H392" s="256"/>
    </row>
    <row r="393" spans="1:8" s="189" customFormat="1" ht="15.75">
      <c r="A393" s="252"/>
      <c r="B393" s="253"/>
      <c r="C393" s="253"/>
      <c r="D393" s="253"/>
      <c r="E393" s="252"/>
      <c r="F393" s="254"/>
      <c r="G393" s="255"/>
      <c r="H393" s="256"/>
    </row>
    <row r="394" spans="1:8" s="189" customFormat="1" ht="15.75">
      <c r="A394" s="252"/>
      <c r="B394" s="253"/>
      <c r="C394" s="253"/>
      <c r="D394" s="253"/>
      <c r="E394" s="252"/>
      <c r="F394" s="254"/>
      <c r="G394" s="255"/>
      <c r="H394" s="256"/>
    </row>
    <row r="395" spans="1:8" s="189" customFormat="1" ht="15.75">
      <c r="A395" s="252"/>
      <c r="B395" s="253"/>
      <c r="C395" s="253"/>
      <c r="D395" s="253"/>
      <c r="E395" s="252"/>
      <c r="F395" s="254"/>
      <c r="G395" s="255"/>
      <c r="H395" s="256"/>
    </row>
    <row r="396" spans="1:8" s="189" customFormat="1" ht="15.75">
      <c r="A396" s="252"/>
      <c r="B396" s="253"/>
      <c r="C396" s="253"/>
      <c r="D396" s="253"/>
      <c r="E396" s="252"/>
      <c r="F396" s="254"/>
      <c r="G396" s="255"/>
      <c r="H396" s="256"/>
    </row>
    <row r="397" spans="1:8" s="189" customFormat="1" ht="15.75">
      <c r="A397" s="252"/>
      <c r="B397" s="253"/>
      <c r="C397" s="253"/>
      <c r="D397" s="253"/>
      <c r="E397" s="252"/>
      <c r="F397" s="254"/>
      <c r="G397" s="255"/>
      <c r="H397" s="256"/>
    </row>
    <row r="398" spans="1:8" s="189" customFormat="1" ht="15.75">
      <c r="A398" s="252"/>
      <c r="B398" s="253"/>
      <c r="C398" s="253"/>
      <c r="D398" s="253"/>
      <c r="E398" s="252"/>
      <c r="F398" s="254"/>
      <c r="G398" s="255"/>
      <c r="H398" s="256"/>
    </row>
    <row r="399" spans="1:8" s="189" customFormat="1" ht="15.75">
      <c r="A399" s="252"/>
      <c r="B399" s="253"/>
      <c r="C399" s="253"/>
      <c r="D399" s="253"/>
      <c r="E399" s="252"/>
      <c r="F399" s="254"/>
      <c r="G399" s="255"/>
      <c r="H399" s="256"/>
    </row>
    <row r="400" spans="1:8" s="189" customFormat="1" ht="15.75">
      <c r="A400" s="252"/>
      <c r="B400" s="253"/>
      <c r="C400" s="253"/>
      <c r="D400" s="253"/>
      <c r="E400" s="252"/>
      <c r="F400" s="254"/>
      <c r="G400" s="255"/>
      <c r="H400" s="256"/>
    </row>
    <row r="401" spans="1:8" s="189" customFormat="1" ht="15.75">
      <c r="A401" s="252"/>
      <c r="B401" s="253"/>
      <c r="C401" s="253"/>
      <c r="D401" s="253"/>
      <c r="E401" s="252"/>
      <c r="F401" s="254"/>
      <c r="G401" s="255"/>
      <c r="H401" s="256"/>
    </row>
    <row r="402" spans="1:8" s="189" customFormat="1" ht="15.75">
      <c r="A402" s="252"/>
      <c r="B402" s="253"/>
      <c r="C402" s="253"/>
      <c r="D402" s="253"/>
      <c r="E402" s="252"/>
      <c r="F402" s="254"/>
      <c r="G402" s="255"/>
      <c r="H402" s="256"/>
    </row>
    <row r="403" spans="1:8" s="189" customFormat="1" ht="15.75">
      <c r="A403" s="252"/>
      <c r="B403" s="253"/>
      <c r="C403" s="253"/>
      <c r="D403" s="253"/>
      <c r="E403" s="252"/>
      <c r="F403" s="254"/>
      <c r="G403" s="255"/>
      <c r="H403" s="256"/>
    </row>
    <row r="404" spans="1:8" s="189" customFormat="1" ht="15.75">
      <c r="A404" s="252"/>
      <c r="B404" s="253"/>
      <c r="C404" s="253"/>
      <c r="D404" s="253"/>
      <c r="E404" s="252"/>
      <c r="F404" s="254"/>
      <c r="G404" s="255"/>
      <c r="H404" s="256"/>
    </row>
    <row r="405" spans="1:8" s="189" customFormat="1" ht="15.75">
      <c r="A405" s="252"/>
      <c r="B405" s="253"/>
      <c r="C405" s="253"/>
      <c r="D405" s="253"/>
      <c r="E405" s="252"/>
      <c r="F405" s="254"/>
      <c r="G405" s="255"/>
      <c r="H405" s="256"/>
    </row>
    <row r="406" spans="1:8" s="189" customFormat="1" ht="15.75">
      <c r="A406" s="252"/>
      <c r="B406" s="253"/>
      <c r="C406" s="253"/>
      <c r="D406" s="253"/>
      <c r="E406" s="252"/>
      <c r="F406" s="254"/>
      <c r="G406" s="255"/>
      <c r="H406" s="256"/>
    </row>
    <row r="407" spans="1:8" s="189" customFormat="1" ht="15.75">
      <c r="A407" s="252"/>
      <c r="B407" s="253"/>
      <c r="C407" s="253"/>
      <c r="D407" s="253"/>
      <c r="E407" s="252"/>
      <c r="F407" s="254"/>
      <c r="G407" s="255"/>
      <c r="H407" s="256"/>
    </row>
    <row r="408" spans="1:8" s="189" customFormat="1" ht="15.75">
      <c r="A408" s="252"/>
      <c r="B408" s="253"/>
      <c r="C408" s="253"/>
      <c r="D408" s="253"/>
      <c r="E408" s="252"/>
      <c r="F408" s="254"/>
      <c r="G408" s="255"/>
      <c r="H408" s="256"/>
    </row>
    <row r="409" spans="1:8" s="189" customFormat="1" ht="15.75">
      <c r="A409" s="252"/>
      <c r="B409" s="253"/>
      <c r="C409" s="253"/>
      <c r="D409" s="253"/>
      <c r="E409" s="252"/>
      <c r="F409" s="254"/>
      <c r="G409" s="255"/>
      <c r="H409" s="256"/>
    </row>
    <row r="410" spans="1:8" s="189" customFormat="1" ht="15.75">
      <c r="A410" s="252"/>
      <c r="B410" s="253"/>
      <c r="C410" s="253"/>
      <c r="D410" s="253"/>
      <c r="E410" s="252"/>
      <c r="F410" s="254"/>
      <c r="G410" s="255"/>
      <c r="H410" s="256"/>
    </row>
    <row r="411" spans="1:8" s="189" customFormat="1" ht="15.75">
      <c r="A411" s="252"/>
      <c r="B411" s="253"/>
      <c r="C411" s="253"/>
      <c r="D411" s="253"/>
      <c r="E411" s="252"/>
      <c r="F411" s="254"/>
      <c r="G411" s="255"/>
      <c r="H411" s="256"/>
    </row>
    <row r="412" spans="1:8" s="189" customFormat="1" ht="15.75">
      <c r="A412" s="252"/>
      <c r="B412" s="253"/>
      <c r="C412" s="253"/>
      <c r="D412" s="253"/>
      <c r="E412" s="252"/>
      <c r="F412" s="254"/>
      <c r="G412" s="255"/>
      <c r="H412" s="256"/>
    </row>
    <row r="413" spans="1:8" s="189" customFormat="1" ht="15.75">
      <c r="A413" s="252"/>
      <c r="B413" s="253"/>
      <c r="C413" s="253"/>
      <c r="D413" s="253"/>
      <c r="E413" s="252"/>
      <c r="F413" s="254"/>
      <c r="G413" s="255"/>
      <c r="H413" s="256"/>
    </row>
    <row r="414" spans="1:8" s="189" customFormat="1" ht="15.75">
      <c r="A414" s="252"/>
      <c r="B414" s="253"/>
      <c r="C414" s="253"/>
      <c r="D414" s="253"/>
      <c r="E414" s="252"/>
      <c r="F414" s="254"/>
      <c r="G414" s="255"/>
      <c r="H414" s="256"/>
    </row>
    <row r="415" spans="1:8" s="189" customFormat="1" ht="15.75">
      <c r="A415" s="252"/>
      <c r="B415" s="253"/>
      <c r="C415" s="253"/>
      <c r="D415" s="253"/>
      <c r="E415" s="252"/>
      <c r="F415" s="254"/>
      <c r="G415" s="255"/>
      <c r="H415" s="256"/>
    </row>
    <row r="416" spans="1:8" s="189" customFormat="1" ht="15.75">
      <c r="A416" s="252"/>
      <c r="B416" s="253"/>
      <c r="C416" s="253"/>
      <c r="D416" s="253"/>
      <c r="E416" s="252"/>
      <c r="F416" s="254"/>
      <c r="G416" s="255"/>
      <c r="H416" s="256"/>
    </row>
    <row r="417" spans="1:8" s="189" customFormat="1" ht="15.75">
      <c r="A417" s="252"/>
      <c r="B417" s="253"/>
      <c r="C417" s="253"/>
      <c r="D417" s="253"/>
      <c r="E417" s="252"/>
      <c r="F417" s="254"/>
      <c r="G417" s="255"/>
      <c r="H417" s="256"/>
    </row>
    <row r="418" spans="1:8" s="189" customFormat="1" ht="15.75">
      <c r="A418" s="252"/>
      <c r="B418" s="253"/>
      <c r="C418" s="253"/>
      <c r="D418" s="253"/>
      <c r="E418" s="252"/>
      <c r="F418" s="254"/>
      <c r="G418" s="255"/>
      <c r="H418" s="256"/>
    </row>
    <row r="419" spans="1:8" s="189" customFormat="1" ht="15.75">
      <c r="A419" s="252"/>
      <c r="B419" s="253"/>
      <c r="C419" s="253"/>
      <c r="D419" s="253"/>
      <c r="E419" s="252"/>
      <c r="F419" s="254"/>
      <c r="G419" s="255"/>
      <c r="H419" s="256"/>
    </row>
    <row r="420" spans="1:8" s="189" customFormat="1" ht="15.75">
      <c r="A420" s="252"/>
      <c r="B420" s="253"/>
      <c r="C420" s="253"/>
      <c r="D420" s="253"/>
      <c r="E420" s="252"/>
      <c r="F420" s="254"/>
      <c r="G420" s="255"/>
      <c r="H420" s="256"/>
    </row>
    <row r="421" spans="1:8" s="189" customFormat="1" ht="15.75">
      <c r="A421" s="252"/>
      <c r="B421" s="253"/>
      <c r="C421" s="253"/>
      <c r="D421" s="253"/>
      <c r="E421" s="252"/>
      <c r="F421" s="254"/>
      <c r="G421" s="255"/>
      <c r="H421" s="256"/>
    </row>
    <row r="422" spans="1:8" s="189" customFormat="1" ht="15.75">
      <c r="A422" s="252"/>
      <c r="B422" s="253"/>
      <c r="C422" s="253"/>
      <c r="D422" s="253"/>
      <c r="E422" s="252"/>
      <c r="F422" s="254"/>
      <c r="G422" s="255"/>
      <c r="H422" s="256"/>
    </row>
    <row r="423" spans="1:8" s="189" customFormat="1" ht="15.75">
      <c r="A423" s="252"/>
      <c r="B423" s="253"/>
      <c r="C423" s="253"/>
      <c r="D423" s="253"/>
      <c r="E423" s="252"/>
      <c r="F423" s="254"/>
      <c r="G423" s="255"/>
      <c r="H423" s="256"/>
    </row>
    <row r="424" spans="1:8" s="189" customFormat="1" ht="15.75">
      <c r="A424" s="252"/>
      <c r="B424" s="253"/>
      <c r="C424" s="253"/>
      <c r="D424" s="253"/>
      <c r="E424" s="252"/>
      <c r="F424" s="254"/>
      <c r="G424" s="255"/>
      <c r="H424" s="256"/>
    </row>
    <row r="425" spans="1:8" s="189" customFormat="1" ht="15.75">
      <c r="A425" s="252"/>
      <c r="B425" s="253"/>
      <c r="C425" s="253"/>
      <c r="D425" s="253"/>
      <c r="E425" s="252"/>
      <c r="F425" s="254"/>
      <c r="G425" s="255"/>
      <c r="H425" s="256"/>
    </row>
    <row r="426" spans="1:8" s="189" customFormat="1" ht="15.75">
      <c r="A426" s="252"/>
      <c r="B426" s="253"/>
      <c r="C426" s="253"/>
      <c r="D426" s="253"/>
      <c r="E426" s="252"/>
      <c r="F426" s="254"/>
      <c r="G426" s="255"/>
      <c r="H426" s="256"/>
    </row>
    <row r="427" spans="1:8" s="189" customFormat="1" ht="15.75">
      <c r="A427" s="252"/>
      <c r="B427" s="253"/>
      <c r="C427" s="253"/>
      <c r="D427" s="253"/>
      <c r="E427" s="252"/>
      <c r="F427" s="254"/>
      <c r="G427" s="255"/>
      <c r="H427" s="256"/>
    </row>
    <row r="428" spans="1:8" s="189" customFormat="1" ht="15.75">
      <c r="A428" s="252"/>
      <c r="B428" s="253"/>
      <c r="C428" s="253"/>
      <c r="D428" s="253"/>
      <c r="E428" s="252"/>
      <c r="F428" s="254"/>
      <c r="G428" s="255"/>
      <c r="H428" s="256"/>
    </row>
    <row r="429" spans="1:8" s="189" customFormat="1" ht="15.75">
      <c r="A429" s="252"/>
      <c r="B429" s="253"/>
      <c r="C429" s="253"/>
      <c r="D429" s="253"/>
      <c r="E429" s="252"/>
      <c r="F429" s="254"/>
      <c r="G429" s="255"/>
      <c r="H429" s="256"/>
    </row>
    <row r="430" spans="1:8" s="189" customFormat="1" ht="15.75">
      <c r="A430" s="252"/>
      <c r="B430" s="253"/>
      <c r="C430" s="253"/>
      <c r="D430" s="253"/>
      <c r="E430" s="252"/>
      <c r="F430" s="254"/>
      <c r="G430" s="255"/>
      <c r="H430" s="256"/>
    </row>
    <row r="431" spans="1:8" s="189" customFormat="1" ht="15.75">
      <c r="A431" s="252"/>
      <c r="B431" s="253"/>
      <c r="C431" s="253"/>
      <c r="D431" s="253"/>
      <c r="E431" s="252"/>
      <c r="F431" s="254"/>
      <c r="G431" s="255"/>
      <c r="H431" s="256"/>
    </row>
    <row r="432" spans="1:8" s="189" customFormat="1" ht="15.75">
      <c r="A432" s="252"/>
      <c r="B432" s="253"/>
      <c r="C432" s="253"/>
      <c r="D432" s="253"/>
      <c r="E432" s="252"/>
      <c r="F432" s="254"/>
      <c r="G432" s="255"/>
      <c r="H432" s="256"/>
    </row>
    <row r="433" spans="1:8" s="189" customFormat="1" ht="15.75">
      <c r="A433" s="252"/>
      <c r="B433" s="253"/>
      <c r="C433" s="253"/>
      <c r="D433" s="253"/>
      <c r="E433" s="252"/>
      <c r="F433" s="254"/>
      <c r="G433" s="255"/>
      <c r="H433" s="256"/>
    </row>
    <row r="434" spans="1:8" s="189" customFormat="1" ht="15.75">
      <c r="A434" s="252"/>
      <c r="B434" s="253"/>
      <c r="C434" s="253"/>
      <c r="D434" s="253"/>
      <c r="E434" s="252"/>
      <c r="F434" s="254"/>
      <c r="G434" s="255"/>
      <c r="H434" s="256"/>
    </row>
    <row r="435" spans="1:8" s="189" customFormat="1" ht="15.75">
      <c r="A435" s="252"/>
      <c r="B435" s="253"/>
      <c r="C435" s="253"/>
      <c r="D435" s="253"/>
      <c r="E435" s="252"/>
      <c r="F435" s="254"/>
      <c r="G435" s="255"/>
      <c r="H435" s="256"/>
    </row>
    <row r="436" spans="1:8" s="189" customFormat="1" ht="15.75">
      <c r="A436" s="252"/>
      <c r="B436" s="253"/>
      <c r="C436" s="253"/>
      <c r="D436" s="253"/>
      <c r="E436" s="252"/>
      <c r="F436" s="254"/>
      <c r="G436" s="255"/>
      <c r="H436" s="256"/>
    </row>
    <row r="437" spans="1:8" s="189" customFormat="1" ht="15.75">
      <c r="A437" s="252"/>
      <c r="B437" s="253"/>
      <c r="C437" s="253"/>
      <c r="D437" s="253"/>
      <c r="E437" s="252"/>
      <c r="F437" s="254"/>
      <c r="G437" s="255"/>
      <c r="H437" s="256"/>
    </row>
    <row r="438" spans="1:8" s="189" customFormat="1" ht="15.75">
      <c r="A438" s="252"/>
      <c r="B438" s="253"/>
      <c r="C438" s="253"/>
      <c r="D438" s="253"/>
      <c r="E438" s="252"/>
      <c r="F438" s="254"/>
      <c r="G438" s="255"/>
      <c r="H438" s="256"/>
    </row>
    <row r="439" spans="1:8" s="189" customFormat="1" ht="15.75">
      <c r="A439" s="252"/>
      <c r="B439" s="253"/>
      <c r="C439" s="253"/>
      <c r="D439" s="253"/>
      <c r="E439" s="252"/>
      <c r="F439" s="254"/>
      <c r="G439" s="255"/>
      <c r="H439" s="256"/>
    </row>
    <row r="440" spans="1:8" s="189" customFormat="1" ht="15.75">
      <c r="A440" s="252"/>
      <c r="B440" s="253"/>
      <c r="C440" s="253"/>
      <c r="D440" s="253"/>
      <c r="E440" s="252"/>
      <c r="F440" s="254"/>
      <c r="G440" s="255"/>
      <c r="H440" s="256"/>
    </row>
    <row r="441" spans="1:8" s="189" customFormat="1" ht="15.75">
      <c r="A441" s="252"/>
      <c r="B441" s="253"/>
      <c r="C441" s="253"/>
      <c r="D441" s="253"/>
      <c r="E441" s="252"/>
      <c r="F441" s="254"/>
      <c r="G441" s="255"/>
      <c r="H441" s="256"/>
    </row>
    <row r="442" spans="1:8" s="189" customFormat="1" ht="15.75">
      <c r="A442" s="252"/>
      <c r="B442" s="253"/>
      <c r="C442" s="253"/>
      <c r="D442" s="253"/>
      <c r="E442" s="252"/>
      <c r="F442" s="254"/>
      <c r="G442" s="255"/>
      <c r="H442" s="256"/>
    </row>
    <row r="443" spans="1:8" s="189" customFormat="1" ht="15.75">
      <c r="A443" s="252"/>
      <c r="B443" s="253"/>
      <c r="C443" s="253"/>
      <c r="D443" s="253"/>
      <c r="E443" s="252"/>
      <c r="F443" s="254"/>
      <c r="G443" s="255"/>
      <c r="H443" s="256"/>
    </row>
    <row r="444" spans="1:8" s="189" customFormat="1" ht="15.75">
      <c r="A444" s="252"/>
      <c r="B444" s="253"/>
      <c r="C444" s="253"/>
      <c r="D444" s="253"/>
      <c r="E444" s="252"/>
      <c r="F444" s="254"/>
      <c r="G444" s="255"/>
      <c r="H444" s="256"/>
    </row>
    <row r="445" spans="1:8" s="189" customFormat="1" ht="15.75">
      <c r="A445" s="252"/>
      <c r="B445" s="253"/>
      <c r="C445" s="253"/>
      <c r="D445" s="253"/>
      <c r="E445" s="252"/>
      <c r="F445" s="254"/>
      <c r="G445" s="255"/>
      <c r="H445" s="256"/>
    </row>
    <row r="446" spans="1:8" s="189" customFormat="1" ht="15.75">
      <c r="A446" s="252"/>
      <c r="B446" s="253"/>
      <c r="C446" s="253"/>
      <c r="D446" s="253"/>
      <c r="E446" s="252"/>
      <c r="F446" s="254"/>
      <c r="G446" s="255"/>
      <c r="H446" s="256"/>
    </row>
    <row r="447" spans="1:8" s="189" customFormat="1" ht="15.75">
      <c r="A447" s="252"/>
      <c r="B447" s="253"/>
      <c r="C447" s="253"/>
      <c r="D447" s="253"/>
      <c r="E447" s="252"/>
      <c r="F447" s="254"/>
      <c r="G447" s="255"/>
      <c r="H447" s="256"/>
    </row>
    <row r="448" spans="1:8" s="189" customFormat="1" ht="15.75">
      <c r="A448" s="252"/>
      <c r="B448" s="253"/>
      <c r="C448" s="253"/>
      <c r="D448" s="253"/>
      <c r="E448" s="252"/>
      <c r="F448" s="254"/>
      <c r="G448" s="255"/>
      <c r="H448" s="256"/>
    </row>
    <row r="449" spans="1:8" s="189" customFormat="1" ht="15.75">
      <c r="A449" s="252"/>
      <c r="B449" s="253"/>
      <c r="C449" s="253"/>
      <c r="D449" s="253"/>
      <c r="E449" s="252"/>
      <c r="F449" s="254"/>
      <c r="G449" s="255"/>
      <c r="H449" s="256"/>
    </row>
    <row r="450" spans="1:8" s="189" customFormat="1" ht="15.75">
      <c r="A450" s="252"/>
      <c r="B450" s="253"/>
      <c r="C450" s="253"/>
      <c r="D450" s="253"/>
      <c r="E450" s="252"/>
      <c r="F450" s="254"/>
      <c r="G450" s="255"/>
      <c r="H450" s="256"/>
    </row>
    <row r="451" spans="1:8" s="189" customFormat="1" ht="15.75">
      <c r="A451" s="252"/>
      <c r="B451" s="253"/>
      <c r="C451" s="253"/>
      <c r="D451" s="253"/>
      <c r="E451" s="252"/>
      <c r="F451" s="254"/>
      <c r="G451" s="255"/>
      <c r="H451" s="256"/>
    </row>
    <row r="452" spans="1:8" s="189" customFormat="1" ht="15.75">
      <c r="A452" s="252"/>
      <c r="B452" s="253"/>
      <c r="C452" s="253"/>
      <c r="D452" s="253"/>
      <c r="E452" s="252"/>
      <c r="F452" s="254"/>
      <c r="G452" s="255"/>
      <c r="H452" s="256"/>
    </row>
    <row r="453" spans="1:8" s="189" customFormat="1" ht="15.75">
      <c r="A453" s="252"/>
      <c r="B453" s="253"/>
      <c r="C453" s="253"/>
      <c r="D453" s="253"/>
      <c r="E453" s="252"/>
      <c r="F453" s="254"/>
      <c r="G453" s="255"/>
      <c r="H453" s="256"/>
    </row>
    <row r="454" spans="1:8" s="189" customFormat="1" ht="15.75">
      <c r="A454" s="252"/>
      <c r="B454" s="253"/>
      <c r="C454" s="253"/>
      <c r="D454" s="253"/>
      <c r="E454" s="252"/>
      <c r="F454" s="254"/>
      <c r="G454" s="255"/>
      <c r="H454" s="256"/>
    </row>
    <row r="455" spans="1:8" s="189" customFormat="1" ht="15.75">
      <c r="A455" s="252"/>
      <c r="B455" s="253"/>
      <c r="C455" s="253"/>
      <c r="D455" s="253"/>
      <c r="E455" s="252"/>
      <c r="F455" s="254"/>
      <c r="G455" s="255"/>
      <c r="H455" s="256"/>
    </row>
    <row r="456" spans="1:8" s="189" customFormat="1" ht="15.75">
      <c r="A456" s="252"/>
      <c r="B456" s="253"/>
      <c r="C456" s="253"/>
      <c r="D456" s="253"/>
      <c r="E456" s="252"/>
      <c r="F456" s="254"/>
      <c r="G456" s="255"/>
      <c r="H456" s="256"/>
    </row>
    <row r="457" spans="1:8" s="189" customFormat="1" ht="15.75">
      <c r="A457" s="252"/>
      <c r="B457" s="253"/>
      <c r="C457" s="253"/>
      <c r="D457" s="253"/>
      <c r="E457" s="252"/>
      <c r="F457" s="254"/>
      <c r="G457" s="255"/>
      <c r="H457" s="256"/>
    </row>
    <row r="458" spans="1:8" s="189" customFormat="1" ht="15.75">
      <c r="A458" s="252"/>
      <c r="B458" s="253"/>
      <c r="C458" s="253"/>
      <c r="D458" s="253"/>
      <c r="E458" s="252"/>
      <c r="F458" s="254"/>
      <c r="G458" s="255"/>
      <c r="H458" s="256"/>
    </row>
    <row r="459" spans="1:8" s="189" customFormat="1" ht="15.75">
      <c r="A459" s="252"/>
      <c r="B459" s="253"/>
      <c r="C459" s="253"/>
      <c r="D459" s="253"/>
      <c r="E459" s="252"/>
      <c r="F459" s="254"/>
      <c r="G459" s="255"/>
      <c r="H459" s="256"/>
    </row>
    <row r="460" spans="1:8" ht="15.75">
      <c r="A460" s="257"/>
      <c r="B460" s="258"/>
      <c r="C460" s="258"/>
      <c r="D460" s="258"/>
      <c r="E460" s="257"/>
      <c r="F460" s="259"/>
      <c r="G460" s="260"/>
      <c r="H460" s="261"/>
    </row>
    <row r="461" spans="1:8" ht="15.75">
      <c r="A461" s="257"/>
      <c r="B461" s="258"/>
      <c r="C461" s="258"/>
      <c r="D461" s="258"/>
      <c r="E461" s="257"/>
      <c r="F461" s="259"/>
      <c r="G461" s="260"/>
      <c r="H461" s="261"/>
    </row>
    <row r="462" spans="1:8" ht="15.75">
      <c r="A462" s="257"/>
      <c r="B462" s="258"/>
      <c r="C462" s="258"/>
      <c r="D462" s="258"/>
      <c r="E462" s="257"/>
      <c r="F462" s="259"/>
      <c r="G462" s="260"/>
      <c r="H462" s="261"/>
    </row>
    <row r="463" spans="1:8" ht="15.75">
      <c r="A463" s="257"/>
      <c r="B463" s="258"/>
      <c r="C463" s="258"/>
      <c r="D463" s="258"/>
      <c r="E463" s="257"/>
      <c r="F463" s="259"/>
      <c r="G463" s="260"/>
      <c r="H463" s="261"/>
    </row>
    <row r="464" spans="1:8" ht="15.75">
      <c r="A464" s="257"/>
      <c r="B464" s="258"/>
      <c r="C464" s="258"/>
      <c r="D464" s="258"/>
      <c r="E464" s="257"/>
      <c r="F464" s="259"/>
      <c r="G464" s="260"/>
      <c r="H464" s="261"/>
    </row>
    <row r="465" spans="1:8" ht="15.75">
      <c r="A465" s="257"/>
      <c r="B465" s="258"/>
      <c r="C465" s="258"/>
      <c r="D465" s="258"/>
      <c r="E465" s="257"/>
      <c r="F465" s="259"/>
      <c r="G465" s="260"/>
      <c r="H465" s="261"/>
    </row>
    <row r="466" spans="1:8" ht="15.75">
      <c r="A466" s="257"/>
      <c r="B466" s="258"/>
      <c r="C466" s="258"/>
      <c r="D466" s="258"/>
      <c r="E466" s="257"/>
      <c r="F466" s="259"/>
      <c r="G466" s="260"/>
      <c r="H466" s="261"/>
    </row>
    <row r="467" spans="1:8" ht="15.75">
      <c r="A467" s="257"/>
      <c r="B467" s="258"/>
      <c r="C467" s="258"/>
      <c r="D467" s="258"/>
      <c r="E467" s="257"/>
      <c r="F467" s="259"/>
      <c r="G467" s="260"/>
      <c r="H467" s="261"/>
    </row>
    <row r="468" spans="1:8" ht="15.75">
      <c r="A468" s="257"/>
      <c r="B468" s="258"/>
      <c r="C468" s="258"/>
      <c r="D468" s="258"/>
      <c r="E468" s="257"/>
      <c r="F468" s="259"/>
      <c r="G468" s="260"/>
      <c r="H468" s="261"/>
    </row>
    <row r="469" spans="1:8" ht="15.75">
      <c r="A469" s="257"/>
      <c r="B469" s="258"/>
      <c r="C469" s="258"/>
      <c r="D469" s="258"/>
      <c r="E469" s="257"/>
      <c r="F469" s="259"/>
      <c r="G469" s="260"/>
      <c r="H469" s="261"/>
    </row>
    <row r="470" spans="1:8" ht="15.75">
      <c r="A470" s="257"/>
      <c r="B470" s="258"/>
      <c r="C470" s="258"/>
      <c r="D470" s="258"/>
      <c r="E470" s="257"/>
      <c r="F470" s="259"/>
      <c r="G470" s="260"/>
      <c r="H470" s="261"/>
    </row>
    <row r="471" spans="1:8" ht="15.75">
      <c r="A471" s="257"/>
      <c r="B471" s="258"/>
      <c r="C471" s="258"/>
      <c r="D471" s="258"/>
      <c r="E471" s="257"/>
      <c r="F471" s="259"/>
      <c r="G471" s="260"/>
      <c r="H471" s="261"/>
    </row>
    <row r="472" spans="1:8" ht="15.75">
      <c r="A472" s="257"/>
      <c r="B472" s="258"/>
      <c r="C472" s="258"/>
      <c r="D472" s="258"/>
      <c r="E472" s="257"/>
      <c r="F472" s="259"/>
      <c r="G472" s="260"/>
      <c r="H472" s="261"/>
    </row>
    <row r="473" spans="1:8" ht="15.75">
      <c r="A473" s="257"/>
      <c r="B473" s="258"/>
      <c r="C473" s="258"/>
      <c r="D473" s="258"/>
      <c r="E473" s="257"/>
      <c r="F473" s="259"/>
      <c r="G473" s="260"/>
      <c r="H473" s="261"/>
    </row>
    <row r="474" spans="1:8" ht="15.75">
      <c r="A474" s="257"/>
      <c r="B474" s="258"/>
      <c r="C474" s="258"/>
      <c r="D474" s="258"/>
      <c r="E474" s="257"/>
      <c r="F474" s="259"/>
      <c r="G474" s="260"/>
      <c r="H474" s="261"/>
    </row>
    <row r="475" spans="1:8" ht="15.75">
      <c r="A475" s="257"/>
      <c r="B475" s="258"/>
      <c r="C475" s="258"/>
      <c r="D475" s="258"/>
      <c r="E475" s="257"/>
      <c r="F475" s="259"/>
      <c r="G475" s="260"/>
      <c r="H475" s="261"/>
    </row>
    <row r="476" spans="1:8" ht="15.75">
      <c r="A476" s="257"/>
      <c r="B476" s="258"/>
      <c r="C476" s="258"/>
      <c r="D476" s="258"/>
      <c r="E476" s="257"/>
      <c r="F476" s="259"/>
      <c r="G476" s="260"/>
      <c r="H476" s="261"/>
    </row>
    <row r="477" spans="1:8" ht="15.75">
      <c r="A477" s="257"/>
      <c r="B477" s="258"/>
      <c r="C477" s="258"/>
      <c r="D477" s="258"/>
      <c r="E477" s="257"/>
      <c r="F477" s="259"/>
      <c r="G477" s="260"/>
      <c r="H477" s="261"/>
    </row>
    <row r="478" spans="1:8" ht="15.75">
      <c r="A478" s="257"/>
      <c r="B478" s="258"/>
      <c r="C478" s="258"/>
      <c r="D478" s="258"/>
      <c r="E478" s="257"/>
      <c r="F478" s="259"/>
      <c r="G478" s="260"/>
      <c r="H478" s="261"/>
    </row>
    <row r="479" spans="1:8" ht="15.75">
      <c r="A479" s="257"/>
      <c r="B479" s="258"/>
      <c r="C479" s="258"/>
      <c r="D479" s="258"/>
      <c r="E479" s="257"/>
      <c r="F479" s="259"/>
      <c r="G479" s="260"/>
      <c r="H479" s="261"/>
    </row>
    <row r="480" spans="1:8" ht="15.75">
      <c r="A480" s="257"/>
      <c r="B480" s="258"/>
      <c r="C480" s="258"/>
      <c r="D480" s="258"/>
      <c r="E480" s="257"/>
      <c r="F480" s="259"/>
      <c r="G480" s="260"/>
      <c r="H480" s="261"/>
    </row>
    <row r="481" spans="1:8" ht="15.75">
      <c r="A481" s="257"/>
      <c r="B481" s="258"/>
      <c r="C481" s="258"/>
      <c r="D481" s="258"/>
      <c r="E481" s="257"/>
      <c r="F481" s="259"/>
      <c r="G481" s="260"/>
      <c r="H481" s="261"/>
    </row>
    <row r="482" spans="1:8" ht="15.75">
      <c r="A482" s="257"/>
      <c r="B482" s="258"/>
      <c r="C482" s="258"/>
      <c r="D482" s="258"/>
      <c r="E482" s="257"/>
      <c r="F482" s="259"/>
      <c r="G482" s="260"/>
      <c r="H482" s="261"/>
    </row>
    <row r="483" spans="1:8" ht="15.75">
      <c r="A483" s="257"/>
      <c r="B483" s="258"/>
      <c r="C483" s="258"/>
      <c r="D483" s="258"/>
      <c r="E483" s="257"/>
      <c r="F483" s="259"/>
      <c r="G483" s="260"/>
      <c r="H483" s="261"/>
    </row>
    <row r="484" spans="1:8" ht="15.75">
      <c r="A484" s="257"/>
      <c r="B484" s="258"/>
      <c r="C484" s="258"/>
      <c r="D484" s="258"/>
      <c r="E484" s="257"/>
      <c r="F484" s="259"/>
      <c r="G484" s="260"/>
      <c r="H484" s="261"/>
    </row>
    <row r="485" spans="1:8" ht="15.75">
      <c r="A485" s="257"/>
      <c r="B485" s="258"/>
      <c r="C485" s="258"/>
      <c r="D485" s="258"/>
      <c r="E485" s="257"/>
      <c r="F485" s="259"/>
      <c r="G485" s="260"/>
      <c r="H485" s="261"/>
    </row>
    <row r="486" spans="1:8" ht="15.75">
      <c r="A486" s="257"/>
      <c r="B486" s="258"/>
      <c r="C486" s="258"/>
      <c r="D486" s="258"/>
      <c r="E486" s="257"/>
      <c r="F486" s="259"/>
      <c r="G486" s="260"/>
      <c r="H486" s="261"/>
    </row>
    <row r="487" spans="1:8" ht="15.75">
      <c r="A487" s="257"/>
      <c r="B487" s="258"/>
      <c r="C487" s="258"/>
      <c r="D487" s="258"/>
      <c r="E487" s="257"/>
      <c r="F487" s="259"/>
      <c r="G487" s="260"/>
      <c r="H487" s="261"/>
    </row>
    <row r="488" spans="1:8" ht="15.75">
      <c r="A488" s="257"/>
      <c r="B488" s="258"/>
      <c r="C488" s="258"/>
      <c r="D488" s="258"/>
      <c r="E488" s="257"/>
      <c r="F488" s="259"/>
      <c r="G488" s="260"/>
      <c r="H488" s="261"/>
    </row>
    <row r="489" spans="1:8" ht="15.75">
      <c r="A489" s="257"/>
      <c r="B489" s="258"/>
      <c r="C489" s="258"/>
      <c r="D489" s="258"/>
      <c r="E489" s="257"/>
      <c r="F489" s="259"/>
      <c r="G489" s="260"/>
      <c r="H489" s="261"/>
    </row>
    <row r="490" spans="1:8" ht="15.75">
      <c r="A490" s="257"/>
      <c r="B490" s="258"/>
      <c r="C490" s="258"/>
      <c r="D490" s="258"/>
      <c r="E490" s="257"/>
      <c r="F490" s="259"/>
      <c r="G490" s="260"/>
      <c r="H490" s="261"/>
    </row>
    <row r="491" spans="1:8" ht="15.75">
      <c r="A491" s="257"/>
      <c r="B491" s="258"/>
      <c r="C491" s="258"/>
      <c r="D491" s="258"/>
      <c r="E491" s="257"/>
      <c r="F491" s="259"/>
      <c r="G491" s="260"/>
      <c r="H491" s="261"/>
    </row>
    <row r="492" spans="1:8" ht="15.75">
      <c r="A492" s="257"/>
      <c r="B492" s="258"/>
      <c r="C492" s="258"/>
      <c r="D492" s="258"/>
      <c r="E492" s="257"/>
      <c r="F492" s="259"/>
      <c r="G492" s="260"/>
      <c r="H492" s="261"/>
    </row>
    <row r="493" spans="1:8" ht="15.75">
      <c r="A493" s="257"/>
      <c r="B493" s="258"/>
      <c r="C493" s="258"/>
      <c r="D493" s="258"/>
      <c r="E493" s="257"/>
      <c r="F493" s="259"/>
      <c r="G493" s="260"/>
      <c r="H493" s="261"/>
    </row>
    <row r="494" spans="1:8" ht="15.75">
      <c r="A494" s="257"/>
      <c r="B494" s="258"/>
      <c r="C494" s="258"/>
      <c r="D494" s="258"/>
      <c r="E494" s="257"/>
      <c r="F494" s="259"/>
      <c r="G494" s="260"/>
      <c r="H494" s="261"/>
    </row>
    <row r="495" spans="1:8" ht="15.75">
      <c r="A495" s="257"/>
      <c r="B495" s="258"/>
      <c r="C495" s="258"/>
      <c r="D495" s="258"/>
      <c r="E495" s="257"/>
      <c r="F495" s="259"/>
      <c r="G495" s="260"/>
      <c r="H495" s="261"/>
    </row>
    <row r="496" spans="1:8" ht="15.75">
      <c r="A496" s="257"/>
      <c r="B496" s="258"/>
      <c r="C496" s="258"/>
      <c r="D496" s="258"/>
      <c r="E496" s="257"/>
      <c r="F496" s="259"/>
      <c r="G496" s="260"/>
      <c r="H496" s="261"/>
    </row>
    <row r="497" spans="1:8" ht="15.75">
      <c r="A497" s="257"/>
      <c r="B497" s="258"/>
      <c r="C497" s="258"/>
      <c r="D497" s="258"/>
      <c r="E497" s="257"/>
      <c r="F497" s="259"/>
      <c r="G497" s="260"/>
      <c r="H497" s="261"/>
    </row>
  </sheetData>
  <sheetProtection/>
  <mergeCells count="7">
    <mergeCell ref="G1:H1"/>
    <mergeCell ref="D3:H3"/>
    <mergeCell ref="A5:H5"/>
    <mergeCell ref="B7:D7"/>
    <mergeCell ref="A339:G339"/>
    <mergeCell ref="B2:H2"/>
    <mergeCell ref="F4:H4"/>
  </mergeCells>
  <printOptions horizontalCentered="1"/>
  <pageMargins left="0.7874015748031497" right="0.7874015748031497" top="1.1811023622047245" bottom="0.5905511811023623" header="0" footer="0"/>
  <pageSetup fitToHeight="12" horizontalDpi="600" verticalDpi="600" orientation="portrait" paperSize="9" scale="70" r:id="rId1"/>
  <headerFooter>
    <oddHeader>&amp;C &amp;P</oddHeader>
  </headerFooter>
  <rowBreaks count="1" manualBreakCount="1">
    <brk id="2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millennium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MUKS</dc:creator>
  <cp:keywords/>
  <dc:description/>
  <cp:lastModifiedBy>Ира</cp:lastModifiedBy>
  <cp:lastPrinted>2020-06-23T07:02:56Z</cp:lastPrinted>
  <dcterms:created xsi:type="dcterms:W3CDTF">2005-01-27T05:42:29Z</dcterms:created>
  <dcterms:modified xsi:type="dcterms:W3CDTF">2020-06-23T07:03:49Z</dcterms:modified>
  <cp:category/>
  <cp:version/>
  <cp:contentType/>
  <cp:contentStatus/>
</cp:coreProperties>
</file>